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台山市" sheetId="2" r:id="rId1"/>
  </sheets>
  <definedNames>
    <definedName name="_xlnm._FilterDatabase" localSheetId="0" hidden="1">台山市!$A$4:$J$23</definedName>
    <definedName name="_xlnm.Print_Area" localSheetId="0">台山市!$A$1:$I$24</definedName>
  </definedNames>
  <calcPr calcId="144525"/>
</workbook>
</file>

<file path=xl/sharedStrings.xml><?xml version="1.0" encoding="utf-8"?>
<sst xmlns="http://schemas.openxmlformats.org/spreadsheetml/2006/main" count="32" uniqueCount="32">
  <si>
    <t>台山市2023年政策性水稻（早造）保险参保情况表</t>
  </si>
  <si>
    <t>单位：亩、元</t>
  </si>
  <si>
    <t>单位</t>
  </si>
  <si>
    <t>当造参保面积</t>
  </si>
  <si>
    <t>当造参保户数</t>
  </si>
  <si>
    <t>总保费</t>
  </si>
  <si>
    <t>保费构成</t>
  </si>
  <si>
    <t>中央财政35%</t>
  </si>
  <si>
    <t>省级财政30%</t>
  </si>
  <si>
    <t>市级财政7.5%</t>
  </si>
  <si>
    <t>县级财政7.5%</t>
  </si>
  <si>
    <t>农户承担20%</t>
  </si>
  <si>
    <t>总计</t>
  </si>
  <si>
    <t>台城街道</t>
  </si>
  <si>
    <t>大江镇</t>
  </si>
  <si>
    <t>水步镇</t>
  </si>
  <si>
    <t>四九镇</t>
  </si>
  <si>
    <t>三合镇</t>
  </si>
  <si>
    <t>白沙镇</t>
  </si>
  <si>
    <t>冲蒌镇</t>
  </si>
  <si>
    <t>斗山镇</t>
  </si>
  <si>
    <t>都斛镇</t>
  </si>
  <si>
    <t>赤溪镇</t>
  </si>
  <si>
    <t>端芬镇</t>
  </si>
  <si>
    <t>广海镇</t>
  </si>
  <si>
    <t>海宴镇</t>
  </si>
  <si>
    <t>汶村镇</t>
  </si>
  <si>
    <t>深井镇</t>
  </si>
  <si>
    <t>北陡镇</t>
  </si>
  <si>
    <t>川岛镇</t>
  </si>
  <si>
    <t xml:space="preserve"> </t>
  </si>
  <si>
    <t xml:space="preserve">    2023年，台山市早造水稻种植面积388487.21亩，参加政策性早造水稻种植保险面积342282.85亩，占早造水稻总面积的88.11%，每亩保费40元，保费共计13691314元。台山市属于产粮大县，其中中央财政承担35%，即14元/亩，保费4791959.9元；省级财政承担30%，即12元/亩，保费4107394.2元；市级财政承担7.5%，即3元/亩，保费1026848.55元；县级财政承担7.5%，即3元/亩，保费1026848.55元；农户承担20%，即8元/亩，保费2738262.8元；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</si>
</sst>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_ "/>
    <numFmt numFmtId="178" formatCode="0.00_);[Red]\(0.00\)"/>
    <numFmt numFmtId="179" formatCode="0_);[Red]\(0\)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0" fillId="7" borderId="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43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zoomScale="90" zoomScaleNormal="90" workbookViewId="0">
      <selection activeCell="O22" sqref="O22"/>
    </sheetView>
  </sheetViews>
  <sheetFormatPr defaultColWidth="9" defaultRowHeight="13.5"/>
  <cols>
    <col min="1" max="1" width="15.6916666666667" customWidth="1"/>
    <col min="2" max="4" width="14.4416666666667" customWidth="1"/>
    <col min="5" max="9" width="16.525" customWidth="1"/>
    <col min="11" max="11" width="11.5" customWidth="1"/>
    <col min="12" max="12" width="11.5"/>
  </cols>
  <sheetData>
    <row r="1" ht="1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2"/>
      <c r="B2" s="2"/>
      <c r="C2" s="2"/>
      <c r="D2" s="2"/>
      <c r="E2" s="2"/>
      <c r="F2" s="2"/>
      <c r="G2" s="2"/>
      <c r="H2" s="3" t="s">
        <v>1</v>
      </c>
      <c r="I2" s="2"/>
    </row>
    <row r="3" ht="16.9" customHeight="1" spans="1:9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/>
      <c r="G3" s="4"/>
      <c r="H3" s="4"/>
      <c r="I3" s="4"/>
    </row>
    <row r="4" ht="16.9" customHeight="1" spans="1:9">
      <c r="A4" s="4"/>
      <c r="B4" s="5"/>
      <c r="C4" s="5"/>
      <c r="D4" s="4"/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ht="16.9" customHeight="1" spans="1:9">
      <c r="A5" s="7" t="s">
        <v>12</v>
      </c>
      <c r="B5" s="8">
        <f>SUM(B6:B22)</f>
        <v>342282.85</v>
      </c>
      <c r="C5" s="7">
        <f t="shared" ref="C5:I5" si="0">SUM(C6:C22)</f>
        <v>22334</v>
      </c>
      <c r="D5" s="9">
        <f t="shared" si="0"/>
        <v>13691314</v>
      </c>
      <c r="E5" s="9">
        <f t="shared" si="0"/>
        <v>4791959.9</v>
      </c>
      <c r="F5" s="9">
        <f t="shared" si="0"/>
        <v>4107394.2</v>
      </c>
      <c r="G5" s="9">
        <f t="shared" si="0"/>
        <v>1026848.55</v>
      </c>
      <c r="H5" s="9">
        <f t="shared" si="0"/>
        <v>1026848.55</v>
      </c>
      <c r="I5" s="9">
        <f t="shared" si="0"/>
        <v>2738262.8</v>
      </c>
    </row>
    <row r="6" s="1" customFormat="1" ht="16.9" customHeight="1" spans="1:9">
      <c r="A6" s="10" t="s">
        <v>13</v>
      </c>
      <c r="B6" s="11">
        <v>5811.95</v>
      </c>
      <c r="C6" s="12">
        <v>518</v>
      </c>
      <c r="D6" s="9">
        <f t="shared" ref="D6:D22" si="1">B6*40</f>
        <v>232478</v>
      </c>
      <c r="E6" s="9">
        <f t="shared" ref="E6:E22" si="2">ROUND(D6*0.35,2)</f>
        <v>81367.3</v>
      </c>
      <c r="F6" s="9">
        <f t="shared" ref="F6:F22" si="3">ROUND(D6*0.3,2)</f>
        <v>69743.4</v>
      </c>
      <c r="G6" s="13">
        <f t="shared" ref="G6:G22" si="4">ROUND(D6*0.075,2)</f>
        <v>17435.85</v>
      </c>
      <c r="H6" s="13">
        <f t="shared" ref="H6:H22" si="5">ROUND(D6*0.075,2)</f>
        <v>17435.85</v>
      </c>
      <c r="I6" s="9">
        <f t="shared" ref="I6:I22" si="6">B6*8</f>
        <v>46495.6</v>
      </c>
    </row>
    <row r="7" s="1" customFormat="1" ht="16.9" customHeight="1" spans="1:9">
      <c r="A7" s="14" t="s">
        <v>14</v>
      </c>
      <c r="B7" s="11">
        <v>14744.88</v>
      </c>
      <c r="C7" s="15">
        <v>855</v>
      </c>
      <c r="D7" s="9">
        <f t="shared" si="1"/>
        <v>589795.2</v>
      </c>
      <c r="E7" s="9">
        <f t="shared" si="2"/>
        <v>206428.32</v>
      </c>
      <c r="F7" s="9">
        <f t="shared" si="3"/>
        <v>176938.56</v>
      </c>
      <c r="G7" s="13">
        <f t="shared" si="4"/>
        <v>44234.64</v>
      </c>
      <c r="H7" s="13">
        <f t="shared" si="5"/>
        <v>44234.64</v>
      </c>
      <c r="I7" s="9">
        <f t="shared" si="6"/>
        <v>117959.04</v>
      </c>
    </row>
    <row r="8" s="1" customFormat="1" ht="16.9" customHeight="1" spans="1:9">
      <c r="A8" s="10" t="s">
        <v>15</v>
      </c>
      <c r="B8" s="11">
        <v>10996.89</v>
      </c>
      <c r="C8" s="15">
        <v>413</v>
      </c>
      <c r="D8" s="9">
        <f t="shared" si="1"/>
        <v>439875.6</v>
      </c>
      <c r="E8" s="9">
        <f t="shared" si="2"/>
        <v>153956.46</v>
      </c>
      <c r="F8" s="9">
        <f t="shared" si="3"/>
        <v>131962.68</v>
      </c>
      <c r="G8" s="13">
        <f t="shared" si="4"/>
        <v>32990.67</v>
      </c>
      <c r="H8" s="13">
        <f t="shared" si="5"/>
        <v>32990.67</v>
      </c>
      <c r="I8" s="9">
        <f t="shared" si="6"/>
        <v>87975.12</v>
      </c>
    </row>
    <row r="9" s="1" customFormat="1" ht="16.9" customHeight="1" spans="1:9">
      <c r="A9" s="10" t="s">
        <v>16</v>
      </c>
      <c r="B9" s="11">
        <v>7950.88</v>
      </c>
      <c r="C9" s="12">
        <v>242</v>
      </c>
      <c r="D9" s="9">
        <f t="shared" si="1"/>
        <v>318035.2</v>
      </c>
      <c r="E9" s="9">
        <f t="shared" si="2"/>
        <v>111312.32</v>
      </c>
      <c r="F9" s="9">
        <f t="shared" si="3"/>
        <v>95410.56</v>
      </c>
      <c r="G9" s="13">
        <f t="shared" si="4"/>
        <v>23852.64</v>
      </c>
      <c r="H9" s="13">
        <f t="shared" si="5"/>
        <v>23852.64</v>
      </c>
      <c r="I9" s="9">
        <f t="shared" si="6"/>
        <v>63607.04</v>
      </c>
    </row>
    <row r="10" s="1" customFormat="1" ht="16.9" customHeight="1" spans="1:9">
      <c r="A10" s="10" t="s">
        <v>17</v>
      </c>
      <c r="B10" s="11">
        <v>6457.79</v>
      </c>
      <c r="C10" s="15">
        <v>638</v>
      </c>
      <c r="D10" s="9">
        <f t="shared" si="1"/>
        <v>258311.6</v>
      </c>
      <c r="E10" s="9">
        <f t="shared" si="2"/>
        <v>90409.06</v>
      </c>
      <c r="F10" s="9">
        <f t="shared" si="3"/>
        <v>77493.48</v>
      </c>
      <c r="G10" s="13">
        <f t="shared" si="4"/>
        <v>19373.37</v>
      </c>
      <c r="H10" s="13">
        <f t="shared" si="5"/>
        <v>19373.37</v>
      </c>
      <c r="I10" s="9">
        <f t="shared" si="6"/>
        <v>51662.32</v>
      </c>
    </row>
    <row r="11" s="1" customFormat="1" ht="16.9" customHeight="1" spans="1:9">
      <c r="A11" s="10" t="s">
        <v>18</v>
      </c>
      <c r="B11" s="11">
        <v>23093.15</v>
      </c>
      <c r="C11" s="15">
        <v>1440</v>
      </c>
      <c r="D11" s="9">
        <f t="shared" si="1"/>
        <v>923726</v>
      </c>
      <c r="E11" s="9">
        <f t="shared" si="2"/>
        <v>323304.1</v>
      </c>
      <c r="F11" s="9">
        <f t="shared" si="3"/>
        <v>277117.8</v>
      </c>
      <c r="G11" s="13">
        <f t="shared" si="4"/>
        <v>69279.45</v>
      </c>
      <c r="H11" s="13">
        <f t="shared" si="5"/>
        <v>69279.45</v>
      </c>
      <c r="I11" s="9">
        <f t="shared" si="6"/>
        <v>184745.2</v>
      </c>
    </row>
    <row r="12" s="1" customFormat="1" ht="16.9" customHeight="1" spans="1:9">
      <c r="A12" s="10" t="s">
        <v>19</v>
      </c>
      <c r="B12" s="11">
        <v>17142.9</v>
      </c>
      <c r="C12" s="15">
        <v>663</v>
      </c>
      <c r="D12" s="9">
        <f t="shared" si="1"/>
        <v>685716</v>
      </c>
      <c r="E12" s="9">
        <f t="shared" si="2"/>
        <v>240000.6</v>
      </c>
      <c r="F12" s="9">
        <f t="shared" si="3"/>
        <v>205714.8</v>
      </c>
      <c r="G12" s="13">
        <f t="shared" si="4"/>
        <v>51428.7</v>
      </c>
      <c r="H12" s="13">
        <f t="shared" si="5"/>
        <v>51428.7</v>
      </c>
      <c r="I12" s="9">
        <f t="shared" si="6"/>
        <v>137143.2</v>
      </c>
    </row>
    <row r="13" s="1" customFormat="1" ht="16.9" customHeight="1" spans="1:9">
      <c r="A13" s="10" t="s">
        <v>20</v>
      </c>
      <c r="B13" s="11">
        <v>32748.98</v>
      </c>
      <c r="C13" s="15">
        <v>926</v>
      </c>
      <c r="D13" s="9">
        <f t="shared" si="1"/>
        <v>1309959.2</v>
      </c>
      <c r="E13" s="9">
        <f t="shared" si="2"/>
        <v>458485.72</v>
      </c>
      <c r="F13" s="9">
        <f t="shared" si="3"/>
        <v>392987.76</v>
      </c>
      <c r="G13" s="13">
        <f t="shared" si="4"/>
        <v>98246.94</v>
      </c>
      <c r="H13" s="13">
        <f t="shared" si="5"/>
        <v>98246.94</v>
      </c>
      <c r="I13" s="9">
        <f t="shared" si="6"/>
        <v>261991.84</v>
      </c>
    </row>
    <row r="14" s="1" customFormat="1" ht="16.9" customHeight="1" spans="1:9">
      <c r="A14" s="10" t="s">
        <v>21</v>
      </c>
      <c r="B14" s="11">
        <v>35589.24</v>
      </c>
      <c r="C14" s="15">
        <v>2063</v>
      </c>
      <c r="D14" s="9">
        <f t="shared" si="1"/>
        <v>1423569.6</v>
      </c>
      <c r="E14" s="9">
        <f t="shared" si="2"/>
        <v>498249.36</v>
      </c>
      <c r="F14" s="9">
        <f t="shared" si="3"/>
        <v>427070.88</v>
      </c>
      <c r="G14" s="13">
        <f t="shared" si="4"/>
        <v>106767.72</v>
      </c>
      <c r="H14" s="13">
        <f t="shared" si="5"/>
        <v>106767.72</v>
      </c>
      <c r="I14" s="9">
        <f t="shared" si="6"/>
        <v>284713.92</v>
      </c>
    </row>
    <row r="15" s="1" customFormat="1" ht="16.9" customHeight="1" spans="1:9">
      <c r="A15" s="10" t="s">
        <v>22</v>
      </c>
      <c r="B15" s="11">
        <v>20048</v>
      </c>
      <c r="C15" s="15">
        <v>1237</v>
      </c>
      <c r="D15" s="9">
        <f t="shared" si="1"/>
        <v>801920</v>
      </c>
      <c r="E15" s="9">
        <f t="shared" si="2"/>
        <v>280672</v>
      </c>
      <c r="F15" s="9">
        <f t="shared" si="3"/>
        <v>240576</v>
      </c>
      <c r="G15" s="13">
        <f t="shared" si="4"/>
        <v>60144</v>
      </c>
      <c r="H15" s="13">
        <f t="shared" si="5"/>
        <v>60144</v>
      </c>
      <c r="I15" s="9">
        <f t="shared" si="6"/>
        <v>160384</v>
      </c>
    </row>
    <row r="16" s="1" customFormat="1" ht="16.9" customHeight="1" spans="1:9">
      <c r="A16" s="10" t="s">
        <v>23</v>
      </c>
      <c r="B16" s="11">
        <v>25473.05</v>
      </c>
      <c r="C16" s="15">
        <v>1197</v>
      </c>
      <c r="D16" s="9">
        <f t="shared" si="1"/>
        <v>1018922</v>
      </c>
      <c r="E16" s="9">
        <f t="shared" si="2"/>
        <v>356622.7</v>
      </c>
      <c r="F16" s="9">
        <f t="shared" si="3"/>
        <v>305676.6</v>
      </c>
      <c r="G16" s="13">
        <f t="shared" si="4"/>
        <v>76419.15</v>
      </c>
      <c r="H16" s="13">
        <f t="shared" si="5"/>
        <v>76419.15</v>
      </c>
      <c r="I16" s="9">
        <f t="shared" si="6"/>
        <v>203784.4</v>
      </c>
    </row>
    <row r="17" s="1" customFormat="1" ht="16.9" customHeight="1" spans="1:9">
      <c r="A17" s="10" t="s">
        <v>24</v>
      </c>
      <c r="B17" s="11">
        <v>18094.51</v>
      </c>
      <c r="C17" s="15">
        <v>729</v>
      </c>
      <c r="D17" s="9">
        <f t="shared" si="1"/>
        <v>723780.4</v>
      </c>
      <c r="E17" s="9">
        <f t="shared" si="2"/>
        <v>253323.14</v>
      </c>
      <c r="F17" s="9">
        <f t="shared" si="3"/>
        <v>217134.12</v>
      </c>
      <c r="G17" s="13">
        <f t="shared" si="4"/>
        <v>54283.53</v>
      </c>
      <c r="H17" s="13">
        <f t="shared" si="5"/>
        <v>54283.53</v>
      </c>
      <c r="I17" s="9">
        <f t="shared" si="6"/>
        <v>144756.08</v>
      </c>
    </row>
    <row r="18" s="1" customFormat="1" ht="16.9" customHeight="1" spans="1:9">
      <c r="A18" s="10" t="s">
        <v>25</v>
      </c>
      <c r="B18" s="11">
        <v>48964.96</v>
      </c>
      <c r="C18" s="12">
        <v>1931</v>
      </c>
      <c r="D18" s="9">
        <f t="shared" si="1"/>
        <v>1958598.4</v>
      </c>
      <c r="E18" s="9">
        <f t="shared" si="2"/>
        <v>685509.44</v>
      </c>
      <c r="F18" s="9">
        <f t="shared" si="3"/>
        <v>587579.52</v>
      </c>
      <c r="G18" s="13">
        <f t="shared" si="4"/>
        <v>146894.88</v>
      </c>
      <c r="H18" s="13">
        <f t="shared" si="5"/>
        <v>146894.88</v>
      </c>
      <c r="I18" s="9">
        <f t="shared" si="6"/>
        <v>391719.68</v>
      </c>
    </row>
    <row r="19" s="1" customFormat="1" ht="16.9" customHeight="1" spans="1:9">
      <c r="A19" s="10" t="s">
        <v>26</v>
      </c>
      <c r="B19" s="11">
        <v>26329.35</v>
      </c>
      <c r="C19" s="12">
        <v>706</v>
      </c>
      <c r="D19" s="9">
        <f t="shared" si="1"/>
        <v>1053174</v>
      </c>
      <c r="E19" s="9">
        <f t="shared" si="2"/>
        <v>368610.9</v>
      </c>
      <c r="F19" s="9">
        <f t="shared" si="3"/>
        <v>315952.2</v>
      </c>
      <c r="G19" s="13">
        <f t="shared" si="4"/>
        <v>78988.05</v>
      </c>
      <c r="H19" s="13">
        <f t="shared" si="5"/>
        <v>78988.05</v>
      </c>
      <c r="I19" s="9">
        <f t="shared" si="6"/>
        <v>210634.8</v>
      </c>
    </row>
    <row r="20" s="1" customFormat="1" ht="16.9" customHeight="1" spans="1:9">
      <c r="A20" s="14" t="s">
        <v>27</v>
      </c>
      <c r="B20" s="11">
        <v>22777.16</v>
      </c>
      <c r="C20" s="15">
        <v>3901</v>
      </c>
      <c r="D20" s="9">
        <f t="shared" si="1"/>
        <v>911086.4</v>
      </c>
      <c r="E20" s="9">
        <f t="shared" si="2"/>
        <v>318880.24</v>
      </c>
      <c r="F20" s="9">
        <f t="shared" si="3"/>
        <v>273325.92</v>
      </c>
      <c r="G20" s="13">
        <f t="shared" si="4"/>
        <v>68331.48</v>
      </c>
      <c r="H20" s="13">
        <f t="shared" si="5"/>
        <v>68331.48</v>
      </c>
      <c r="I20" s="9">
        <f t="shared" si="6"/>
        <v>182217.28</v>
      </c>
    </row>
    <row r="21" s="1" customFormat="1" ht="16.9" customHeight="1" spans="1:9">
      <c r="A21" s="10" t="s">
        <v>28</v>
      </c>
      <c r="B21" s="11">
        <v>19229.91</v>
      </c>
      <c r="C21" s="15">
        <v>4697</v>
      </c>
      <c r="D21" s="9">
        <f t="shared" si="1"/>
        <v>769196.4</v>
      </c>
      <c r="E21" s="9">
        <f t="shared" si="2"/>
        <v>269218.74</v>
      </c>
      <c r="F21" s="9">
        <f t="shared" si="3"/>
        <v>230758.92</v>
      </c>
      <c r="G21" s="13">
        <f t="shared" si="4"/>
        <v>57689.73</v>
      </c>
      <c r="H21" s="13">
        <f t="shared" si="5"/>
        <v>57689.73</v>
      </c>
      <c r="I21" s="9">
        <f t="shared" si="6"/>
        <v>153839.28</v>
      </c>
    </row>
    <row r="22" s="1" customFormat="1" ht="16.9" customHeight="1" spans="1:10">
      <c r="A22" s="10" t="s">
        <v>29</v>
      </c>
      <c r="B22" s="11">
        <v>6829.25</v>
      </c>
      <c r="C22" s="15">
        <v>178</v>
      </c>
      <c r="D22" s="9">
        <f t="shared" si="1"/>
        <v>273170</v>
      </c>
      <c r="E22" s="9">
        <f t="shared" si="2"/>
        <v>95609.5</v>
      </c>
      <c r="F22" s="9">
        <f t="shared" si="3"/>
        <v>81951</v>
      </c>
      <c r="G22" s="13">
        <f t="shared" si="4"/>
        <v>20487.75</v>
      </c>
      <c r="H22" s="13">
        <f t="shared" si="5"/>
        <v>20487.75</v>
      </c>
      <c r="I22" s="9">
        <f t="shared" si="6"/>
        <v>54634</v>
      </c>
      <c r="J22" s="1" t="s">
        <v>30</v>
      </c>
    </row>
    <row r="23" ht="58" customHeight="1" spans="1:9">
      <c r="A23" s="16" t="s">
        <v>31</v>
      </c>
      <c r="B23" s="16"/>
      <c r="C23" s="16"/>
      <c r="D23" s="16"/>
      <c r="E23" s="16"/>
      <c r="F23" s="16"/>
      <c r="G23" s="16"/>
      <c r="H23" s="16"/>
      <c r="I23" s="16"/>
    </row>
  </sheetData>
  <mergeCells count="7">
    <mergeCell ref="A1:I1"/>
    <mergeCell ref="E3:I3"/>
    <mergeCell ref="A23:I23"/>
    <mergeCell ref="A3:A4"/>
    <mergeCell ref="B3:B4"/>
    <mergeCell ref="C3:C4"/>
    <mergeCell ref="D3:D4"/>
  </mergeCells>
  <pageMargins left="0.708661417322835" right="0.708661417322835" top="0.63" bottom="0.432638888888889" header="0.31496062992126" footer="0.31496062992126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台山市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金金</cp:lastModifiedBy>
  <dcterms:created xsi:type="dcterms:W3CDTF">2013-08-01T07:43:00Z</dcterms:created>
  <cp:lastPrinted>2018-07-23T02:46:00Z</cp:lastPrinted>
  <dcterms:modified xsi:type="dcterms:W3CDTF">2023-08-15T08:30:22Z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B06AFA052BEA40E2B016AFEB70461C3C</vt:lpwstr>
  </property>
  <property fmtid="{D5CDD505-2E9C-101B-9397-08002B2CF9AE}" pid="3" name="KSOProductBuildVer">
    <vt:lpwstr>2052-10.8.2.6726</vt:lpwstr>
  </property>
  <property fmtid="{D5CDD505-2E9C-101B-9397-08002B2CF9AE}" pid="4" name="KSOReadingLayout">
    <vt:bool>true</vt:bool>
  </property>
</Properties>
</file>