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安排表" sheetId="1" r:id="rId1"/>
  </sheets>
  <definedNames>
    <definedName name="_xlnm.Print_Area" localSheetId="0">安排表!$A$1:$H$18</definedName>
  </definedNames>
  <calcPr calcId="144525"/>
</workbook>
</file>

<file path=xl/sharedStrings.xml><?xml version="1.0" encoding="utf-8"?>
<sst xmlns="http://schemas.openxmlformats.org/spreadsheetml/2006/main" count="30" uniqueCount="29">
  <si>
    <t>2023年第三批中央成品油价格调整对渔业补助预算资金（渔业安全网格化管理及渔港综合管理站建设项目）分配方案</t>
  </si>
  <si>
    <t>序号</t>
  </si>
  <si>
    <t>单位</t>
  </si>
  <si>
    <t>国库渔船（海洋渔船、内陆渔船）
（艘）</t>
  </si>
  <si>
    <t>资金安排
（元）</t>
  </si>
  <si>
    <t>渔港综合管理站（二级、未定级）</t>
  </si>
  <si>
    <t>资金安排
（元）总计</t>
  </si>
  <si>
    <t>备注</t>
  </si>
  <si>
    <t>市农业农村局</t>
  </si>
  <si>
    <t>1.安排市农业农村局渔船安全生产网格化管理资金9.3345万元。
2.安排沙堤渔港综合管理站建设资金86.72万元；安排广海渔港、横山渔港综合管理站75.96万元；安排广海镇烽火角避风锚地（未定级）安排建设资金100万元，以上资金共338.64万元；
3.按照海洋渔船1300元/艘/年、内陆渔船913元/艘/年，根据各镇2024年8月31日在册渔船数量，以上资金共239.2646万元。
4.以上三项资金总计为587.24万元。</t>
  </si>
  <si>
    <t>江门市海洋综合执法支队台山大队</t>
  </si>
  <si>
    <t>烽火角避风锚地</t>
  </si>
  <si>
    <t>台城街道</t>
  </si>
  <si>
    <t>大江</t>
  </si>
  <si>
    <t>水步</t>
  </si>
  <si>
    <t>白沙</t>
  </si>
  <si>
    <t>斗山</t>
  </si>
  <si>
    <t>都斛</t>
  </si>
  <si>
    <t>赤溪</t>
  </si>
  <si>
    <t>广海</t>
  </si>
  <si>
    <t>广海渔港</t>
  </si>
  <si>
    <t>海宴</t>
  </si>
  <si>
    <t>汶村</t>
  </si>
  <si>
    <t>横山渔港</t>
  </si>
  <si>
    <t>深井</t>
  </si>
  <si>
    <t>北陡</t>
  </si>
  <si>
    <t>川岛</t>
  </si>
  <si>
    <t>沙堤渔港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</si>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</sst>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3"/>
      <name val="宋体"/>
      <charset val="134"/>
      <scheme val="minor"/>
    </font>
    <font>
      <b/>
      <sz val="13"/>
      <name val="宋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K6" sqref="K6"/>
    </sheetView>
  </sheetViews>
  <sheetFormatPr defaultColWidth="9" defaultRowHeight="13.5" outlineLevelCol="7"/>
  <cols>
    <col min="1" max="1" width="6.375" style="2" customWidth="1"/>
    <col min="2" max="2" width="19.625" style="1" customWidth="1"/>
    <col min="3" max="3" width="19.875" style="1" customWidth="1"/>
    <col min="4" max="4" width="13.75" style="1" customWidth="1"/>
    <col min="5" max="5" width="23" style="1" customWidth="1"/>
    <col min="6" max="7" width="15.5" style="1" customWidth="1"/>
    <col min="8" max="8" width="30.25" style="1" customWidth="1"/>
    <col min="9" max="9" width="9" style="1"/>
    <col min="10" max="10" width="13.6583333333333" style="1"/>
    <col min="11" max="11" width="25.25" style="1" customWidth="1"/>
    <col min="12" max="16384" width="9" style="1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78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4</v>
      </c>
      <c r="G2" s="5" t="s">
        <v>6</v>
      </c>
      <c r="H2" s="4" t="s">
        <v>7</v>
      </c>
    </row>
    <row r="3" ht="34" customHeight="1" spans="1:8">
      <c r="A3" s="4">
        <v>1</v>
      </c>
      <c r="B3" s="6" t="s">
        <v>8</v>
      </c>
      <c r="C3" s="5"/>
      <c r="D3" s="5"/>
      <c r="E3" s="5"/>
      <c r="F3" s="5"/>
      <c r="G3" s="6">
        <f>100000-6646</f>
        <v>93354</v>
      </c>
      <c r="H3" s="7" t="s">
        <v>9</v>
      </c>
    </row>
    <row r="4" ht="34" customHeight="1" spans="1:8">
      <c r="A4" s="4">
        <v>2</v>
      </c>
      <c r="B4" s="8" t="s">
        <v>10</v>
      </c>
      <c r="C4" s="5"/>
      <c r="D4" s="5"/>
      <c r="E4" s="6" t="s">
        <v>11</v>
      </c>
      <c r="F4" s="6">
        <v>1000000</v>
      </c>
      <c r="G4" s="6">
        <v>1000000</v>
      </c>
      <c r="H4" s="7"/>
    </row>
    <row r="5" ht="30" customHeight="1" spans="1:8">
      <c r="A5" s="4">
        <v>3</v>
      </c>
      <c r="B5" s="6" t="s">
        <v>12</v>
      </c>
      <c r="C5" s="6">
        <v>3</v>
      </c>
      <c r="D5" s="6">
        <f>C5*913</f>
        <v>2739</v>
      </c>
      <c r="E5" s="9"/>
      <c r="F5" s="9"/>
      <c r="G5" s="6">
        <f>SUM(D5,F5)</f>
        <v>2739</v>
      </c>
      <c r="H5" s="7"/>
    </row>
    <row r="6" ht="30" customHeight="1" spans="1:8">
      <c r="A6" s="4">
        <v>4</v>
      </c>
      <c r="B6" s="6" t="s">
        <v>13</v>
      </c>
      <c r="C6" s="6">
        <v>3</v>
      </c>
      <c r="D6" s="6">
        <f>C6*913</f>
        <v>2739</v>
      </c>
      <c r="E6" s="9"/>
      <c r="F6" s="9"/>
      <c r="G6" s="6">
        <f t="shared" ref="G6:G17" si="0">SUM(D6,F6)</f>
        <v>2739</v>
      </c>
      <c r="H6" s="7"/>
    </row>
    <row r="7" ht="30" customHeight="1" spans="1:8">
      <c r="A7" s="4">
        <v>5</v>
      </c>
      <c r="B7" s="6" t="s">
        <v>14</v>
      </c>
      <c r="C7" s="6">
        <v>1</v>
      </c>
      <c r="D7" s="6">
        <f>C7*913</f>
        <v>913</v>
      </c>
      <c r="E7" s="9"/>
      <c r="F7" s="9"/>
      <c r="G7" s="6">
        <f t="shared" si="0"/>
        <v>913</v>
      </c>
      <c r="H7" s="7"/>
    </row>
    <row r="8" ht="30" customHeight="1" spans="1:8">
      <c r="A8" s="4">
        <v>6</v>
      </c>
      <c r="B8" s="6" t="s">
        <v>15</v>
      </c>
      <c r="C8" s="6">
        <v>13</v>
      </c>
      <c r="D8" s="6">
        <f>C8*913</f>
        <v>11869</v>
      </c>
      <c r="E8" s="9"/>
      <c r="F8" s="9"/>
      <c r="G8" s="6">
        <f t="shared" si="0"/>
        <v>11869</v>
      </c>
      <c r="H8" s="7"/>
    </row>
    <row r="9" ht="30" customHeight="1" spans="1:8">
      <c r="A9" s="4">
        <v>7</v>
      </c>
      <c r="B9" s="6" t="s">
        <v>16</v>
      </c>
      <c r="C9" s="6">
        <v>22</v>
      </c>
      <c r="D9" s="6">
        <f>C9*913</f>
        <v>20086</v>
      </c>
      <c r="E9" s="9"/>
      <c r="F9" s="9"/>
      <c r="G9" s="6">
        <f t="shared" si="0"/>
        <v>20086</v>
      </c>
      <c r="H9" s="7"/>
    </row>
    <row r="10" ht="30" customHeight="1" spans="1:8">
      <c r="A10" s="4">
        <v>8</v>
      </c>
      <c r="B10" s="6" t="s">
        <v>17</v>
      </c>
      <c r="C10" s="6">
        <v>48</v>
      </c>
      <c r="D10" s="6">
        <f>C10*1300</f>
        <v>62400</v>
      </c>
      <c r="E10" s="9"/>
      <c r="F10" s="9"/>
      <c r="G10" s="6">
        <f t="shared" si="0"/>
        <v>62400</v>
      </c>
      <c r="H10" s="7"/>
    </row>
    <row r="11" ht="30" customHeight="1" spans="1:8">
      <c r="A11" s="4">
        <v>9</v>
      </c>
      <c r="B11" s="6" t="s">
        <v>18</v>
      </c>
      <c r="C11" s="6">
        <v>127</v>
      </c>
      <c r="D11" s="6">
        <f t="shared" ref="D11:D17" si="1">C11*1300</f>
        <v>165100</v>
      </c>
      <c r="E11" s="9"/>
      <c r="F11" s="9"/>
      <c r="G11" s="6">
        <f t="shared" si="0"/>
        <v>165100</v>
      </c>
      <c r="H11" s="7"/>
    </row>
    <row r="12" s="1" customFormat="1" ht="30" customHeight="1" spans="1:8">
      <c r="A12" s="4">
        <v>10</v>
      </c>
      <c r="B12" s="6" t="s">
        <v>19</v>
      </c>
      <c r="C12" s="6">
        <v>282</v>
      </c>
      <c r="D12" s="6">
        <f t="shared" si="1"/>
        <v>366600</v>
      </c>
      <c r="E12" s="6" t="s">
        <v>20</v>
      </c>
      <c r="F12" s="6">
        <f>630500+192433-63333</f>
        <v>759600</v>
      </c>
      <c r="G12" s="6">
        <f t="shared" si="0"/>
        <v>1126200</v>
      </c>
      <c r="H12" s="7"/>
    </row>
    <row r="13" ht="30" customHeight="1" spans="1:8">
      <c r="A13" s="4">
        <v>11</v>
      </c>
      <c r="B13" s="6" t="s">
        <v>21</v>
      </c>
      <c r="C13" s="6">
        <v>53</v>
      </c>
      <c r="D13" s="6">
        <f t="shared" si="1"/>
        <v>68900</v>
      </c>
      <c r="E13" s="9"/>
      <c r="F13" s="6"/>
      <c r="G13" s="6">
        <f t="shared" si="0"/>
        <v>68900</v>
      </c>
      <c r="H13" s="7"/>
    </row>
    <row r="14" ht="30" customHeight="1" spans="1:8">
      <c r="A14" s="4">
        <v>12</v>
      </c>
      <c r="B14" s="6" t="s">
        <v>22</v>
      </c>
      <c r="C14" s="6">
        <v>433</v>
      </c>
      <c r="D14" s="6">
        <f t="shared" si="1"/>
        <v>562900</v>
      </c>
      <c r="E14" s="6" t="s">
        <v>23</v>
      </c>
      <c r="F14" s="6">
        <f>630500+192433-63333</f>
        <v>759600</v>
      </c>
      <c r="G14" s="6">
        <f t="shared" si="0"/>
        <v>1322500</v>
      </c>
      <c r="H14" s="7"/>
    </row>
    <row r="15" ht="30" customHeight="1" spans="1:8">
      <c r="A15" s="4">
        <v>13</v>
      </c>
      <c r="B15" s="6" t="s">
        <v>24</v>
      </c>
      <c r="C15" s="6">
        <v>38</v>
      </c>
      <c r="D15" s="6">
        <f t="shared" si="1"/>
        <v>49400</v>
      </c>
      <c r="E15" s="9"/>
      <c r="F15" s="6"/>
      <c r="G15" s="6">
        <f t="shared" si="0"/>
        <v>49400</v>
      </c>
      <c r="H15" s="7"/>
    </row>
    <row r="16" ht="30" customHeight="1" spans="1:8">
      <c r="A16" s="4">
        <v>14</v>
      </c>
      <c r="B16" s="6" t="s">
        <v>25</v>
      </c>
      <c r="C16" s="6">
        <v>150</v>
      </c>
      <c r="D16" s="6">
        <f t="shared" si="1"/>
        <v>195000</v>
      </c>
      <c r="E16" s="9"/>
      <c r="F16" s="6"/>
      <c r="G16" s="6">
        <f t="shared" si="0"/>
        <v>195000</v>
      </c>
      <c r="H16" s="7"/>
    </row>
    <row r="17" ht="30" customHeight="1" spans="1:8">
      <c r="A17" s="4">
        <v>15</v>
      </c>
      <c r="B17" s="6" t="s">
        <v>26</v>
      </c>
      <c r="C17" s="6">
        <v>680</v>
      </c>
      <c r="D17" s="6">
        <f t="shared" si="1"/>
        <v>884000</v>
      </c>
      <c r="E17" s="6" t="s">
        <v>27</v>
      </c>
      <c r="F17" s="6">
        <f>630500+300033-63333</f>
        <v>867200</v>
      </c>
      <c r="G17" s="6">
        <f t="shared" si="0"/>
        <v>1751200</v>
      </c>
      <c r="H17" s="7"/>
    </row>
    <row r="18" ht="33" customHeight="1" spans="1:8">
      <c r="A18" s="10" t="s">
        <v>28</v>
      </c>
      <c r="B18" s="9"/>
      <c r="C18" s="6">
        <f>SUM(C5:C17)</f>
        <v>1853</v>
      </c>
      <c r="D18" s="6">
        <f>SUM(D5:D17)</f>
        <v>2392646</v>
      </c>
      <c r="E18" s="6">
        <v>4</v>
      </c>
      <c r="F18" s="6">
        <f>SUM(F4:F17)</f>
        <v>3386400</v>
      </c>
      <c r="G18" s="6">
        <f>SUM(G3:G17)</f>
        <v>5872400</v>
      </c>
      <c r="H18" s="7"/>
    </row>
    <row r="19" ht="44" customHeight="1" spans="6:7">
      <c r="F19" s="11"/>
      <c r="G19" s="11"/>
    </row>
    <row r="21" spans="3:3">
      <c r="C21" s="2"/>
    </row>
    <row r="22" spans="3:3">
      <c r="C22" s="2"/>
    </row>
    <row r="23" spans="3:3">
      <c r="C23" s="2"/>
    </row>
    <row r="24" spans="3:3">
      <c r="C24" s="2"/>
    </row>
  </sheetData>
  <mergeCells count="2">
    <mergeCell ref="A1:H1"/>
    <mergeCell ref="H3:H18"/>
  </mergeCells>
  <conditionalFormatting sqref="E4">
    <cfRule type="duplicateValues" dxfId="0" priority="1"/>
  </conditionalFormatting>
  <conditionalFormatting sqref="F4">
    <cfRule type="duplicateValues" dxfId="0" priority="2"/>
  </conditionalFormatting>
  <conditionalFormatting sqref="D7:D17">
    <cfRule type="duplicateValues" dxfId="0" priority="6"/>
  </conditionalFormatting>
  <conditionalFormatting sqref="F5:F13">
    <cfRule type="duplicateValues" dxfId="0" priority="5"/>
  </conditionalFormatting>
  <conditionalFormatting sqref="C13:C17 E5:E17">
    <cfRule type="duplicateValues" dxfId="0" priority="14"/>
  </conditionalFormatting>
  <conditionalFormatting sqref="G7 G9:G17">
    <cfRule type="duplicateValues" dxfId="0" priority="4"/>
  </conditionalFormatting>
  <pageMargins left="0.7" right="0.7" top="0.393055555555556" bottom="0.314583333333333" header="0.3" footer="0.3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2024-12-09T07:28:29Z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1F55441E3B0044838C6C85FC1F3AAEAC_13</vt:lpwstr>
  </property>
</Properties>
</file>