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式 (2)" sheetId="3" r:id="rId1"/>
  </sheets>
  <definedNames>
    <definedName name="_xlnm._FilterDatabase" localSheetId="0" hidden="1">'公式 (2)'!$A$8:$Y$122</definedName>
    <definedName name="_xlnm.Print_Area" localSheetId="0">'公式 (2)'!$A$1:$X$122</definedName>
    <definedName name="_xlnm.Print_Titles" localSheetId="0">'公式 (2)'!$4:$8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<sst xmlns="http://schemas.openxmlformats.org/spreadsheetml/2006/main" count="161" uniqueCount="136">
  <si>
    <t>附件2</t>
  </si>
  <si>
    <t>提前下达2025年农村已离岗接生员和赤脚医生生活困难补助资金分配表</t>
  </si>
  <si>
    <t>金额单位：万元</t>
  </si>
  <si>
    <t>项目单位</t>
  </si>
  <si>
    <t xml:space="preserve">   合计</t>
  </si>
  <si>
    <t>其中：</t>
  </si>
  <si>
    <t>省级补助资金(48%)</t>
  </si>
  <si>
    <t>结算2024年补助资金</t>
  </si>
  <si>
    <t>2025年实际下达补助金额</t>
  </si>
  <si>
    <t xml:space="preserve">                              接生员</t>
  </si>
  <si>
    <t xml:space="preserve">                           赤脚医生</t>
  </si>
  <si>
    <t xml:space="preserve">   小计</t>
  </si>
  <si>
    <t>小计</t>
  </si>
  <si>
    <t xml:space="preserve">                   其中:</t>
  </si>
  <si>
    <t>超过30年(900元/人月)</t>
  </si>
  <si>
    <t>20-30年(800元/人月)</t>
  </si>
  <si>
    <t>10-20年(700元/人月)</t>
  </si>
  <si>
    <t>2024年应补助金额</t>
  </si>
  <si>
    <t>2024年已补助金额</t>
  </si>
  <si>
    <t>结算金额</t>
  </si>
  <si>
    <t>人数</t>
  </si>
  <si>
    <t>年金额</t>
  </si>
  <si>
    <t>合计</t>
  </si>
  <si>
    <t>地级市小计</t>
  </si>
  <si>
    <t>汕头市</t>
  </si>
  <si>
    <t>龙湖区</t>
  </si>
  <si>
    <t>澄海区</t>
  </si>
  <si>
    <t>潮阳区</t>
  </si>
  <si>
    <t>潮南区</t>
  </si>
  <si>
    <t>金平区</t>
  </si>
  <si>
    <t>濠江区</t>
  </si>
  <si>
    <t>韶关市</t>
  </si>
  <si>
    <t>浈江区</t>
  </si>
  <si>
    <t>武江区</t>
  </si>
  <si>
    <t>曲江区</t>
  </si>
  <si>
    <t>河源市</t>
  </si>
  <si>
    <t>源城区</t>
  </si>
  <si>
    <t>梅州市</t>
  </si>
  <si>
    <t>梅江区</t>
  </si>
  <si>
    <t>梅县区</t>
  </si>
  <si>
    <t>惠州市</t>
  </si>
  <si>
    <t>惠州市本级</t>
  </si>
  <si>
    <t>惠城区</t>
  </si>
  <si>
    <t>惠阳区</t>
  </si>
  <si>
    <t>汕尾市</t>
  </si>
  <si>
    <t>汕尾市本级</t>
  </si>
  <si>
    <t>市城区</t>
  </si>
  <si>
    <t>阳江市</t>
  </si>
  <si>
    <t>阳江市本级</t>
  </si>
  <si>
    <t>江城区</t>
  </si>
  <si>
    <t>阳东区</t>
  </si>
  <si>
    <t>湛江市</t>
  </si>
  <si>
    <t>湛江市本级</t>
  </si>
  <si>
    <t>赤坎区</t>
  </si>
  <si>
    <t>霞山区</t>
  </si>
  <si>
    <t>麻章区</t>
  </si>
  <si>
    <t>坡头区</t>
  </si>
  <si>
    <t>茂名市</t>
  </si>
  <si>
    <t>茂名市本级</t>
  </si>
  <si>
    <t>茂南区</t>
  </si>
  <si>
    <t>电白区</t>
  </si>
  <si>
    <t>肇庆市</t>
  </si>
  <si>
    <t>端州区</t>
  </si>
  <si>
    <t>鼎湖区</t>
  </si>
  <si>
    <t>高要区</t>
  </si>
  <si>
    <t>清远市</t>
  </si>
  <si>
    <t>清城区</t>
  </si>
  <si>
    <t>清新区</t>
  </si>
  <si>
    <t>潮州市</t>
  </si>
  <si>
    <t>潮州市本级</t>
  </si>
  <si>
    <t>潮安区</t>
  </si>
  <si>
    <t>湘桥区</t>
  </si>
  <si>
    <t>揭阳市</t>
  </si>
  <si>
    <t>揭阳市本级</t>
  </si>
  <si>
    <t>揭东区</t>
  </si>
  <si>
    <t>榕城区</t>
  </si>
  <si>
    <t>云浮市</t>
  </si>
  <si>
    <t>云城区</t>
  </si>
  <si>
    <t>云安区</t>
  </si>
  <si>
    <t>财政省直管县小计</t>
  </si>
  <si>
    <t>南澳县</t>
  </si>
  <si>
    <t>乐昌市</t>
  </si>
  <si>
    <t>始兴县</t>
  </si>
  <si>
    <t>新丰县</t>
  </si>
  <si>
    <t>翁源县</t>
  </si>
  <si>
    <t>南雄市</t>
  </si>
  <si>
    <t>仁化县</t>
  </si>
  <si>
    <t>乳源县</t>
  </si>
  <si>
    <t>连平县</t>
  </si>
  <si>
    <t>东源县</t>
  </si>
  <si>
    <t>和平县</t>
  </si>
  <si>
    <t>紫金县</t>
  </si>
  <si>
    <t>龙川县</t>
  </si>
  <si>
    <t>平远县</t>
  </si>
  <si>
    <t>蕉岭县</t>
  </si>
  <si>
    <t>兴宁市</t>
  </si>
  <si>
    <t>大埔县</t>
  </si>
  <si>
    <t>丰顺县</t>
  </si>
  <si>
    <t>五华县</t>
  </si>
  <si>
    <t>惠东县</t>
  </si>
  <si>
    <t>龙门县</t>
  </si>
  <si>
    <t>博罗县</t>
  </si>
  <si>
    <t>海丰县</t>
  </si>
  <si>
    <t>陆丰市</t>
  </si>
  <si>
    <t>陆河县</t>
  </si>
  <si>
    <t>市卫生健康局</t>
  </si>
  <si>
    <t>开平市</t>
  </si>
  <si>
    <t>恩平市</t>
  </si>
  <si>
    <t>阳西县</t>
  </si>
  <si>
    <t>阳春市</t>
  </si>
  <si>
    <t>雷州市</t>
  </si>
  <si>
    <t>遂溪县</t>
  </si>
  <si>
    <t>吴川市</t>
  </si>
  <si>
    <t>徐闻县</t>
  </si>
  <si>
    <t>廉江市</t>
  </si>
  <si>
    <t>高州市</t>
  </si>
  <si>
    <t>信宜市</t>
  </si>
  <si>
    <t>化州市</t>
  </si>
  <si>
    <t>广宁县</t>
  </si>
  <si>
    <t>四会市</t>
  </si>
  <si>
    <t>封开县</t>
  </si>
  <si>
    <t>德庆县</t>
  </si>
  <si>
    <t>怀集县</t>
  </si>
  <si>
    <t>佛冈县</t>
  </si>
  <si>
    <t>连州市</t>
  </si>
  <si>
    <t>阳山县</t>
  </si>
  <si>
    <t>英德市</t>
  </si>
  <si>
    <t>连山县</t>
  </si>
  <si>
    <t>连南县</t>
  </si>
  <si>
    <t>饶平县</t>
  </si>
  <si>
    <t>惠来县</t>
  </si>
  <si>
    <t>揭西县</t>
  </si>
  <si>
    <t>普宁市</t>
  </si>
  <si>
    <t>罗定市</t>
  </si>
  <si>
    <t>新兴县</t>
  </si>
  <si>
    <t>郁南县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</si>
</sst>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8" fillId="0" borderId="7" applyNumberFormat="0" applyAlignment="0" applyProtection="0">
      <alignment vertical="center"/>
    </xf>
    <xf numFmtId="0" fontId="19" fillId="0" borderId="7" applyNumberFormat="0" applyAlignment="0" applyProtection="0">
      <alignment vertical="center"/>
    </xf>
    <xf numFmtId="0" fontId="20" fillId="0" borderId="8" applyNumberFormat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Alignment="0" applyProtection="0">
      <alignment vertical="center"/>
    </xf>
    <xf numFmtId="0" fontId="26" fillId="0" borderId="13" applyNumberForma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</cellStyleXfs>
  <cellXfs count="42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3" fontId="2" fillId="0" borderId="0" xfId="0" applyNumberFormat="1" applyFont="1" applyFill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43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3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3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3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43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3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3" fontId="12" fillId="0" borderId="0" xfId="0" applyNumberFormat="1" applyFont="1" applyFill="1" applyAlignment="1">
      <alignment vertical="center" wrapText="1"/>
    </xf>
    <xf numFmtId="43" fontId="12" fillId="0" borderId="0" xfId="0" applyNumberFormat="1" applyFont="1" applyFill="1" applyAlignment="1">
      <alignment horizontal="right" vertical="center" wrapText="1"/>
    </xf>
    <xf numFmtId="0" fontId="11" fillId="0" borderId="0" xfId="0" applyFont="1" applyFill="1" applyAlignment="1">
      <alignment horizontal="right" vertical="center"/>
    </xf>
    <xf numFmtId="43" fontId="6" fillId="0" borderId="3" xfId="0" applyNumberFormat="1" applyFont="1" applyFill="1" applyBorder="1" applyAlignment="1">
      <alignment horizontal="left" vertical="center" wrapText="1"/>
    </xf>
    <xf numFmtId="43" fontId="6" fillId="0" borderId="3" xfId="0" applyNumberFormat="1" applyFont="1" applyFill="1" applyBorder="1" applyAlignment="1">
      <alignment horizontal="center" vertical="center" wrapText="1"/>
    </xf>
    <xf numFmtId="43" fontId="6" fillId="0" borderId="4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43" fontId="11" fillId="0" borderId="3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Y122"/>
  <sheetViews>
    <sheetView tabSelected="1" view="pageBreakPreview" zoomScale="90" zoomScaleNormal="87" workbookViewId="0">
      <pane xSplit="1" ySplit="9" topLeftCell="E10" activePane="bottomRight" state="frozen"/>
      <selection/>
      <selection pane="topRight"/>
      <selection pane="bottomLeft"/>
      <selection pane="bottomRight" activeCell="Q128" sqref="Q128"/>
    </sheetView>
  </sheetViews>
  <sheetFormatPr defaultColWidth="8.89166666666667" defaultRowHeight="13.5"/>
  <cols>
    <col min="1" max="1" width="14.075" style="2" customWidth="1"/>
    <col min="2" max="2" width="9.75833333333333" style="2" customWidth="1"/>
    <col min="3" max="3" width="14.2166666666667" style="3" customWidth="1"/>
    <col min="4" max="4" width="8.04166666666667" style="4" customWidth="1"/>
    <col min="5" max="5" width="13.65" style="3" customWidth="1"/>
    <col min="6" max="6" width="6.5" style="4" customWidth="1"/>
    <col min="7" max="7" width="11.6333333333333" style="3" customWidth="1"/>
    <col min="8" max="8" width="6.5" style="4" customWidth="1"/>
    <col min="9" max="9" width="12.4916666666667" style="3" customWidth="1"/>
    <col min="10" max="10" width="6.25833333333333" style="4" customWidth="1"/>
    <col min="11" max="11" width="12.7833333333333" style="3" customWidth="1"/>
    <col min="12" max="12" width="11.0666666666667" style="4" customWidth="1"/>
    <col min="13" max="13" width="14.225" style="3" customWidth="1"/>
    <col min="14" max="14" width="10.1083333333333" style="4" customWidth="1"/>
    <col min="15" max="15" width="13.5" style="3" customWidth="1"/>
    <col min="16" max="16" width="8.63333333333333" style="4" customWidth="1"/>
    <col min="17" max="17" width="13.2166666666667" style="3" customWidth="1"/>
    <col min="18" max="18" width="7.325" style="4" customWidth="1"/>
    <col min="19" max="19" width="13.7916666666667" style="3" customWidth="1"/>
    <col min="20" max="20" width="14.7583333333333" style="3" customWidth="1"/>
    <col min="21" max="21" width="15.8916666666667" style="3" customWidth="1"/>
    <col min="22" max="22" width="13.9333333333333" style="3" customWidth="1"/>
    <col min="23" max="23" width="11.925" style="3" customWidth="1"/>
    <col min="24" max="24" width="13.8833333333333" style="3" customWidth="1"/>
    <col min="25" max="25" width="7.88333333333333" style="2" customWidth="1"/>
    <col min="26" max="26" width="7.325" style="2" customWidth="1"/>
    <col min="27" max="30" width="5.63333333333333" style="2" customWidth="1"/>
    <col min="31" max="16384" width="8.89166666666667" style="2"/>
  </cols>
  <sheetData>
    <row r="1" ht="20.25" spans="1:24">
      <c r="A1" s="5" t="s">
        <v>0</v>
      </c>
      <c r="B1" s="6"/>
      <c r="C1" s="7"/>
      <c r="D1" s="6"/>
      <c r="E1" s="7"/>
      <c r="F1" s="6"/>
      <c r="G1" s="7"/>
      <c r="H1" s="6"/>
      <c r="I1" s="7"/>
      <c r="J1" s="6"/>
      <c r="K1" s="7"/>
      <c r="L1" s="6"/>
      <c r="M1" s="7"/>
      <c r="N1" s="6"/>
      <c r="O1" s="7"/>
      <c r="P1" s="6"/>
      <c r="Q1" s="7"/>
      <c r="R1" s="6"/>
      <c r="S1" s="7"/>
      <c r="T1" s="7"/>
      <c r="U1" s="7"/>
      <c r="V1" s="7"/>
      <c r="W1" s="7"/>
      <c r="X1" s="7"/>
    </row>
    <row r="2" ht="27" spans="1:24">
      <c r="A2" s="8" t="s">
        <v>1</v>
      </c>
      <c r="B2" s="8"/>
      <c r="C2" s="9"/>
      <c r="D2" s="10"/>
      <c r="E2" s="9"/>
      <c r="F2" s="10"/>
      <c r="G2" s="9"/>
      <c r="H2" s="10"/>
      <c r="I2" s="9"/>
      <c r="J2" s="10"/>
      <c r="K2" s="9"/>
      <c r="L2" s="10"/>
      <c r="M2" s="9"/>
      <c r="N2" s="10"/>
      <c r="O2" s="9"/>
      <c r="P2" s="10"/>
      <c r="Q2" s="9"/>
      <c r="R2" s="10"/>
      <c r="S2" s="9"/>
      <c r="T2" s="9"/>
      <c r="U2" s="9"/>
      <c r="V2" s="9"/>
      <c r="W2" s="9"/>
      <c r="X2" s="9"/>
    </row>
    <row r="3" ht="30" customHeight="1" spans="1:24">
      <c r="A3" s="11"/>
      <c r="B3" s="11"/>
      <c r="C3" s="12"/>
      <c r="D3" s="13"/>
      <c r="E3" s="12"/>
      <c r="F3" s="13"/>
      <c r="G3" s="12"/>
      <c r="H3" s="13"/>
      <c r="I3" s="12"/>
      <c r="J3" s="13"/>
      <c r="K3" s="12"/>
      <c r="L3" s="13"/>
      <c r="M3" s="12"/>
      <c r="N3" s="13"/>
      <c r="O3" s="12"/>
      <c r="P3" s="13"/>
      <c r="Q3" s="12"/>
      <c r="R3" s="13"/>
      <c r="S3" s="31"/>
      <c r="T3" s="31"/>
      <c r="U3" s="32"/>
      <c r="V3" s="32"/>
      <c r="W3" s="32"/>
      <c r="X3" s="33" t="s">
        <v>2</v>
      </c>
    </row>
    <row r="4" ht="18" customHeight="1" spans="1:24">
      <c r="A4" s="14" t="s">
        <v>3</v>
      </c>
      <c r="B4" s="15" t="s">
        <v>4</v>
      </c>
      <c r="C4" s="16"/>
      <c r="D4" s="17" t="s">
        <v>5</v>
      </c>
      <c r="E4" s="18"/>
      <c r="F4" s="17"/>
      <c r="G4" s="18"/>
      <c r="H4" s="17"/>
      <c r="I4" s="18"/>
      <c r="J4" s="17"/>
      <c r="K4" s="18"/>
      <c r="L4" s="17"/>
      <c r="M4" s="18"/>
      <c r="N4" s="17"/>
      <c r="O4" s="18"/>
      <c r="P4" s="17"/>
      <c r="Q4" s="18"/>
      <c r="R4" s="17"/>
      <c r="S4" s="34"/>
      <c r="T4" s="35" t="s">
        <v>6</v>
      </c>
      <c r="U4" s="16" t="s">
        <v>7</v>
      </c>
      <c r="V4" s="16"/>
      <c r="W4" s="16"/>
      <c r="X4" s="16" t="s">
        <v>8</v>
      </c>
    </row>
    <row r="5" ht="18" customHeight="1" spans="1:24">
      <c r="A5" s="14"/>
      <c r="B5" s="15"/>
      <c r="C5" s="16"/>
      <c r="D5" s="19" t="s">
        <v>9</v>
      </c>
      <c r="E5" s="16"/>
      <c r="F5" s="19"/>
      <c r="G5" s="16"/>
      <c r="H5" s="19"/>
      <c r="I5" s="16"/>
      <c r="J5" s="19"/>
      <c r="K5" s="16"/>
      <c r="L5" s="19" t="s">
        <v>10</v>
      </c>
      <c r="M5" s="16"/>
      <c r="N5" s="19"/>
      <c r="O5" s="16"/>
      <c r="P5" s="19"/>
      <c r="Q5" s="16"/>
      <c r="R5" s="19"/>
      <c r="S5" s="35"/>
      <c r="T5" s="35"/>
      <c r="U5" s="16"/>
      <c r="V5" s="16"/>
      <c r="W5" s="16"/>
      <c r="X5" s="16"/>
    </row>
    <row r="6" ht="18" customHeight="1" spans="1:24">
      <c r="A6" s="14"/>
      <c r="B6" s="15"/>
      <c r="C6" s="16"/>
      <c r="D6" s="19" t="s">
        <v>11</v>
      </c>
      <c r="E6" s="16"/>
      <c r="F6" s="19" t="s">
        <v>5</v>
      </c>
      <c r="G6" s="16"/>
      <c r="H6" s="19"/>
      <c r="I6" s="16"/>
      <c r="J6" s="19"/>
      <c r="K6" s="16"/>
      <c r="L6" s="19" t="s">
        <v>12</v>
      </c>
      <c r="M6" s="16"/>
      <c r="N6" s="19" t="s">
        <v>13</v>
      </c>
      <c r="O6" s="16"/>
      <c r="P6" s="19"/>
      <c r="Q6" s="16"/>
      <c r="R6" s="19"/>
      <c r="S6" s="35"/>
      <c r="T6" s="35"/>
      <c r="U6" s="16"/>
      <c r="V6" s="16"/>
      <c r="W6" s="16"/>
      <c r="X6" s="16"/>
    </row>
    <row r="7" ht="37" customHeight="1" spans="1:24">
      <c r="A7" s="14"/>
      <c r="B7" s="15"/>
      <c r="C7" s="16"/>
      <c r="D7" s="19"/>
      <c r="E7" s="16"/>
      <c r="F7" s="19" t="s">
        <v>14</v>
      </c>
      <c r="G7" s="16"/>
      <c r="H7" s="19" t="s">
        <v>15</v>
      </c>
      <c r="I7" s="16"/>
      <c r="J7" s="19" t="s">
        <v>16</v>
      </c>
      <c r="K7" s="16"/>
      <c r="L7" s="19"/>
      <c r="M7" s="16"/>
      <c r="N7" s="19" t="s">
        <v>14</v>
      </c>
      <c r="O7" s="16"/>
      <c r="P7" s="19" t="s">
        <v>15</v>
      </c>
      <c r="Q7" s="16"/>
      <c r="R7" s="19" t="s">
        <v>16</v>
      </c>
      <c r="S7" s="35"/>
      <c r="T7" s="35"/>
      <c r="U7" s="16" t="s">
        <v>17</v>
      </c>
      <c r="V7" s="16" t="s">
        <v>18</v>
      </c>
      <c r="W7" s="16" t="s">
        <v>19</v>
      </c>
      <c r="X7" s="16"/>
    </row>
    <row r="8" ht="33" customHeight="1" spans="1:24">
      <c r="A8" s="14"/>
      <c r="B8" s="15" t="s">
        <v>20</v>
      </c>
      <c r="C8" s="16" t="s">
        <v>21</v>
      </c>
      <c r="D8" s="19" t="s">
        <v>20</v>
      </c>
      <c r="E8" s="16" t="s">
        <v>21</v>
      </c>
      <c r="F8" s="19" t="s">
        <v>20</v>
      </c>
      <c r="G8" s="16" t="s">
        <v>21</v>
      </c>
      <c r="H8" s="19" t="s">
        <v>20</v>
      </c>
      <c r="I8" s="16" t="s">
        <v>21</v>
      </c>
      <c r="J8" s="19" t="s">
        <v>20</v>
      </c>
      <c r="K8" s="16" t="s">
        <v>21</v>
      </c>
      <c r="L8" s="19" t="s">
        <v>20</v>
      </c>
      <c r="M8" s="16" t="s">
        <v>21</v>
      </c>
      <c r="N8" s="19" t="s">
        <v>20</v>
      </c>
      <c r="O8" s="16" t="s">
        <v>21</v>
      </c>
      <c r="P8" s="19" t="s">
        <v>20</v>
      </c>
      <c r="Q8" s="16" t="s">
        <v>21</v>
      </c>
      <c r="R8" s="19" t="s">
        <v>20</v>
      </c>
      <c r="S8" s="35" t="s">
        <v>21</v>
      </c>
      <c r="T8" s="16" t="s">
        <v>21</v>
      </c>
      <c r="U8" s="36" t="s">
        <v>21</v>
      </c>
      <c r="V8" s="36" t="s">
        <v>21</v>
      </c>
      <c r="W8" s="36" t="s">
        <v>21</v>
      </c>
      <c r="X8" s="36" t="s">
        <v>21</v>
      </c>
    </row>
    <row r="9" ht="20" hidden="1" customHeight="1" spans="1:24">
      <c r="A9" s="14" t="s">
        <v>22</v>
      </c>
      <c r="B9" s="15">
        <f>B10+B66</f>
        <v>36250</v>
      </c>
      <c r="C9" s="16">
        <f>C10+C66</f>
        <v>35401.68</v>
      </c>
      <c r="D9" s="15">
        <f>D10+D66</f>
        <v>17130</v>
      </c>
      <c r="E9" s="16">
        <f t="shared" ref="B9:Y9" si="0">E10+E66</f>
        <v>16429.44</v>
      </c>
      <c r="F9" s="15">
        <f t="shared" si="0"/>
        <v>5057</v>
      </c>
      <c r="G9" s="16">
        <f t="shared" si="0"/>
        <v>5461.56</v>
      </c>
      <c r="H9" s="15">
        <f t="shared" si="0"/>
        <v>6888</v>
      </c>
      <c r="I9" s="16">
        <f t="shared" si="0"/>
        <v>6612.48</v>
      </c>
      <c r="J9" s="15">
        <f t="shared" si="0"/>
        <v>5185</v>
      </c>
      <c r="K9" s="16">
        <f t="shared" si="0"/>
        <v>4355.4</v>
      </c>
      <c r="L9" s="15">
        <f t="shared" si="0"/>
        <v>19120</v>
      </c>
      <c r="M9" s="16">
        <f t="shared" si="0"/>
        <v>18972.24</v>
      </c>
      <c r="N9" s="15">
        <f t="shared" si="0"/>
        <v>10060</v>
      </c>
      <c r="O9" s="16">
        <f t="shared" si="0"/>
        <v>10864.8</v>
      </c>
      <c r="P9" s="15">
        <f t="shared" si="0"/>
        <v>4142</v>
      </c>
      <c r="Q9" s="16">
        <f t="shared" si="0"/>
        <v>3976.32</v>
      </c>
      <c r="R9" s="15">
        <f t="shared" si="0"/>
        <v>4918</v>
      </c>
      <c r="S9" s="16">
        <f t="shared" si="0"/>
        <v>4131.12</v>
      </c>
      <c r="T9" s="16">
        <f t="shared" si="0"/>
        <v>16992.81</v>
      </c>
      <c r="U9" s="16">
        <f t="shared" si="0"/>
        <v>16992.81</v>
      </c>
      <c r="V9" s="16">
        <f t="shared" si="0"/>
        <v>17956.65</v>
      </c>
      <c r="W9" s="16">
        <f t="shared" si="0"/>
        <v>-963.84</v>
      </c>
      <c r="X9" s="16">
        <f t="shared" si="0"/>
        <v>16028.97</v>
      </c>
    </row>
    <row r="10" ht="20" hidden="1" customHeight="1" spans="1:24">
      <c r="A10" s="14" t="s">
        <v>23</v>
      </c>
      <c r="B10" s="15">
        <f>SUM(B11:B65)/2</f>
        <v>9378</v>
      </c>
      <c r="C10" s="16">
        <f>SUM(C11:C65)/2</f>
        <v>9086.04</v>
      </c>
      <c r="D10" s="15">
        <f>SUM(D11:D65)/2</f>
        <v>4092</v>
      </c>
      <c r="E10" s="16">
        <f t="shared" ref="B10:Y10" si="1">SUM(E11:E65)/2</f>
        <v>3855.72</v>
      </c>
      <c r="F10" s="15">
        <f t="shared" si="1"/>
        <v>898</v>
      </c>
      <c r="G10" s="16">
        <f t="shared" si="1"/>
        <v>969.84</v>
      </c>
      <c r="H10" s="15">
        <f t="shared" si="1"/>
        <v>1691</v>
      </c>
      <c r="I10" s="16">
        <f t="shared" ref="I10:L10" si="2">SUM(I11:I65)/2</f>
        <v>1623.36</v>
      </c>
      <c r="J10" s="15">
        <f t="shared" si="2"/>
        <v>1503</v>
      </c>
      <c r="K10" s="16">
        <f t="shared" si="2"/>
        <v>1262.52</v>
      </c>
      <c r="L10" s="15">
        <f t="shared" si="2"/>
        <v>5286</v>
      </c>
      <c r="M10" s="16">
        <f t="shared" si="1"/>
        <v>5230.32</v>
      </c>
      <c r="N10" s="15">
        <f t="shared" si="1"/>
        <v>2685</v>
      </c>
      <c r="O10" s="16">
        <f t="shared" si="1"/>
        <v>2899.8</v>
      </c>
      <c r="P10" s="15">
        <f t="shared" si="1"/>
        <v>1214</v>
      </c>
      <c r="Q10" s="16">
        <f t="shared" si="1"/>
        <v>1165.44</v>
      </c>
      <c r="R10" s="15">
        <f t="shared" si="1"/>
        <v>1387</v>
      </c>
      <c r="S10" s="16">
        <f t="shared" si="1"/>
        <v>1165.08</v>
      </c>
      <c r="T10" s="16">
        <f t="shared" si="1"/>
        <v>4361.31</v>
      </c>
      <c r="U10" s="16">
        <f t="shared" si="1"/>
        <v>4361.31</v>
      </c>
      <c r="V10" s="16">
        <f t="shared" si="1"/>
        <v>4589.52</v>
      </c>
      <c r="W10" s="16">
        <f t="shared" si="1"/>
        <v>-228.21</v>
      </c>
      <c r="X10" s="16">
        <f t="shared" si="1"/>
        <v>4133.1</v>
      </c>
    </row>
    <row r="11" s="1" customFormat="1" ht="20" hidden="1" customHeight="1" spans="1:25">
      <c r="A11" s="20" t="s">
        <v>24</v>
      </c>
      <c r="B11" s="21">
        <f>SUM(B12:B17)</f>
        <v>1684</v>
      </c>
      <c r="C11" s="16">
        <f t="shared" ref="B11:H11" si="3">SUM(C12:C17)</f>
        <v>1657.8</v>
      </c>
      <c r="D11" s="21">
        <f t="shared" si="3"/>
        <v>753</v>
      </c>
      <c r="E11" s="16">
        <f t="shared" si="3"/>
        <v>716.64</v>
      </c>
      <c r="F11" s="21">
        <f t="shared" si="3"/>
        <v>183</v>
      </c>
      <c r="G11" s="16">
        <f t="shared" si="3"/>
        <v>197.64</v>
      </c>
      <c r="H11" s="21">
        <f t="shared" si="3"/>
        <v>335</v>
      </c>
      <c r="I11" s="16">
        <f t="shared" ref="B11:Y11" si="4">SUM(I12:I17)</f>
        <v>321.6</v>
      </c>
      <c r="J11" s="21">
        <f t="shared" si="4"/>
        <v>235</v>
      </c>
      <c r="K11" s="16">
        <f t="shared" si="4"/>
        <v>197.4</v>
      </c>
      <c r="L11" s="21">
        <f t="shared" si="4"/>
        <v>931</v>
      </c>
      <c r="M11" s="16">
        <f t="shared" si="4"/>
        <v>941.16</v>
      </c>
      <c r="N11" s="21">
        <f t="shared" si="4"/>
        <v>531</v>
      </c>
      <c r="O11" s="16">
        <f t="shared" si="4"/>
        <v>573.48</v>
      </c>
      <c r="P11" s="21">
        <f t="shared" si="4"/>
        <v>264</v>
      </c>
      <c r="Q11" s="16">
        <f t="shared" si="4"/>
        <v>253.44</v>
      </c>
      <c r="R11" s="21">
        <f t="shared" si="4"/>
        <v>136</v>
      </c>
      <c r="S11" s="16">
        <f t="shared" si="4"/>
        <v>114.24</v>
      </c>
      <c r="T11" s="16">
        <f t="shared" si="4"/>
        <v>795.75</v>
      </c>
      <c r="U11" s="16">
        <f t="shared" si="4"/>
        <v>795.75</v>
      </c>
      <c r="V11" s="16">
        <f t="shared" si="4"/>
        <v>831.82</v>
      </c>
      <c r="W11" s="16">
        <f t="shared" si="4"/>
        <v>-36.0700000000001</v>
      </c>
      <c r="X11" s="16">
        <f t="shared" si="4"/>
        <v>759.68</v>
      </c>
      <c r="Y11" s="2"/>
    </row>
    <row r="12" ht="20" hidden="1" customHeight="1" spans="1:24">
      <c r="A12" s="22" t="s">
        <v>25</v>
      </c>
      <c r="B12" s="23">
        <f t="shared" ref="B12:B17" si="5">D12+L12</f>
        <v>121</v>
      </c>
      <c r="C12" s="24">
        <f t="shared" ref="C12:C17" si="6">E12+M12</f>
        <v>118.56</v>
      </c>
      <c r="D12" s="25">
        <f t="shared" ref="D12:D17" si="7">F12+H12+J12</f>
        <v>59</v>
      </c>
      <c r="E12" s="24">
        <f t="shared" ref="E12:E17" si="8">G12+I12+K12</f>
        <v>55.8</v>
      </c>
      <c r="F12" s="23">
        <v>12</v>
      </c>
      <c r="G12" s="24">
        <f t="shared" ref="G12:G17" si="9">ROUND(F12*900*12/10000,2)</f>
        <v>12.96</v>
      </c>
      <c r="H12" s="23">
        <v>28</v>
      </c>
      <c r="I12" s="24">
        <f t="shared" ref="I12:I17" si="10">ROUND(H12*800*12/10000,2)</f>
        <v>26.88</v>
      </c>
      <c r="J12" s="23">
        <v>19</v>
      </c>
      <c r="K12" s="24">
        <f t="shared" ref="K12:K17" si="11">ROUND(J12*700*12/10000,2)</f>
        <v>15.96</v>
      </c>
      <c r="L12" s="25">
        <f t="shared" ref="L12:L17" si="12">N12+P12+R12</f>
        <v>62</v>
      </c>
      <c r="M12" s="24">
        <f t="shared" ref="M12:M17" si="13">O12+Q12+S12</f>
        <v>62.76</v>
      </c>
      <c r="N12" s="23">
        <v>36</v>
      </c>
      <c r="O12" s="24">
        <f t="shared" ref="O12:O17" si="14">ROUND(N12*900*12/10000,2)</f>
        <v>38.88</v>
      </c>
      <c r="P12" s="27">
        <v>17</v>
      </c>
      <c r="Q12" s="24">
        <f t="shared" ref="Q12:Q17" si="15">ROUND(P12*800*12/10000,2)</f>
        <v>16.32</v>
      </c>
      <c r="R12" s="37">
        <v>9</v>
      </c>
      <c r="S12" s="38">
        <f t="shared" ref="S12:S17" si="16">ROUND(R12*700*12/10000,2)</f>
        <v>7.56</v>
      </c>
      <c r="T12" s="24">
        <f>ROUND(C12*0.48,2)</f>
        <v>56.91</v>
      </c>
      <c r="U12" s="24">
        <f t="shared" ref="U12:U17" si="17">T12</f>
        <v>56.91</v>
      </c>
      <c r="V12" s="24">
        <v>62.27</v>
      </c>
      <c r="W12" s="24">
        <f t="shared" ref="W9:W17" si="18">U12-V12</f>
        <v>-5.36000000000001</v>
      </c>
      <c r="X12" s="24">
        <f t="shared" ref="X10:X17" si="19">T12+W12</f>
        <v>51.55</v>
      </c>
    </row>
    <row r="13" ht="20" hidden="1" customHeight="1" spans="1:24">
      <c r="A13" s="22" t="s">
        <v>26</v>
      </c>
      <c r="B13" s="23">
        <f t="shared" si="5"/>
        <v>435</v>
      </c>
      <c r="C13" s="24">
        <f t="shared" si="6"/>
        <v>421.32</v>
      </c>
      <c r="D13" s="25">
        <f t="shared" si="7"/>
        <v>243</v>
      </c>
      <c r="E13" s="24">
        <f t="shared" si="8"/>
        <v>230.16</v>
      </c>
      <c r="F13" s="23">
        <v>48</v>
      </c>
      <c r="G13" s="24">
        <f t="shared" si="9"/>
        <v>51.84</v>
      </c>
      <c r="H13" s="23">
        <v>121</v>
      </c>
      <c r="I13" s="24">
        <f t="shared" si="10"/>
        <v>116.16</v>
      </c>
      <c r="J13" s="23">
        <v>74</v>
      </c>
      <c r="K13" s="24">
        <f t="shared" si="11"/>
        <v>62.16</v>
      </c>
      <c r="L13" s="25">
        <f t="shared" si="12"/>
        <v>192</v>
      </c>
      <c r="M13" s="24">
        <f t="shared" si="13"/>
        <v>191.16</v>
      </c>
      <c r="N13" s="23">
        <v>98</v>
      </c>
      <c r="O13" s="24">
        <f t="shared" si="14"/>
        <v>105.84</v>
      </c>
      <c r="P13" s="27">
        <v>53</v>
      </c>
      <c r="Q13" s="24">
        <f t="shared" si="15"/>
        <v>50.88</v>
      </c>
      <c r="R13" s="37">
        <v>41</v>
      </c>
      <c r="S13" s="38">
        <f t="shared" si="16"/>
        <v>34.44</v>
      </c>
      <c r="T13" s="24">
        <f t="shared" ref="T12:T17" si="20">ROUND(C13*0.48,2)</f>
        <v>202.23</v>
      </c>
      <c r="U13" s="24">
        <f t="shared" si="17"/>
        <v>202.23</v>
      </c>
      <c r="V13" s="24">
        <v>213.24</v>
      </c>
      <c r="W13" s="24">
        <f t="shared" si="18"/>
        <v>-11.01</v>
      </c>
      <c r="X13" s="24">
        <f t="shared" si="19"/>
        <v>191.22</v>
      </c>
    </row>
    <row r="14" ht="20" hidden="1" customHeight="1" spans="1:24">
      <c r="A14" s="22" t="s">
        <v>27</v>
      </c>
      <c r="B14" s="23">
        <f t="shared" si="5"/>
        <v>496</v>
      </c>
      <c r="C14" s="24">
        <f t="shared" si="6"/>
        <v>499.08</v>
      </c>
      <c r="D14" s="25">
        <f t="shared" si="7"/>
        <v>185</v>
      </c>
      <c r="E14" s="24">
        <f t="shared" si="8"/>
        <v>176.04</v>
      </c>
      <c r="F14" s="23">
        <v>44</v>
      </c>
      <c r="G14" s="24">
        <f t="shared" si="9"/>
        <v>47.52</v>
      </c>
      <c r="H14" s="23">
        <v>84</v>
      </c>
      <c r="I14" s="24">
        <f t="shared" si="10"/>
        <v>80.64</v>
      </c>
      <c r="J14" s="23">
        <v>57</v>
      </c>
      <c r="K14" s="24">
        <f t="shared" si="11"/>
        <v>47.88</v>
      </c>
      <c r="L14" s="25">
        <f t="shared" si="12"/>
        <v>311</v>
      </c>
      <c r="M14" s="24">
        <f t="shared" si="13"/>
        <v>323.04</v>
      </c>
      <c r="N14" s="23">
        <v>217</v>
      </c>
      <c r="O14" s="24">
        <f t="shared" si="14"/>
        <v>234.36</v>
      </c>
      <c r="P14" s="27">
        <v>81</v>
      </c>
      <c r="Q14" s="24">
        <f t="shared" si="15"/>
        <v>77.76</v>
      </c>
      <c r="R14" s="37">
        <v>13</v>
      </c>
      <c r="S14" s="38">
        <f t="shared" si="16"/>
        <v>10.92</v>
      </c>
      <c r="T14" s="24">
        <f t="shared" si="20"/>
        <v>239.56</v>
      </c>
      <c r="U14" s="24">
        <f t="shared" si="17"/>
        <v>239.56</v>
      </c>
      <c r="V14" s="24">
        <v>246.36</v>
      </c>
      <c r="W14" s="24">
        <f t="shared" si="18"/>
        <v>-6.80000000000001</v>
      </c>
      <c r="X14" s="24">
        <f t="shared" si="19"/>
        <v>232.76</v>
      </c>
    </row>
    <row r="15" ht="20" hidden="1" customHeight="1" spans="1:24">
      <c r="A15" s="22" t="s">
        <v>28</v>
      </c>
      <c r="B15" s="23">
        <f t="shared" si="5"/>
        <v>491</v>
      </c>
      <c r="C15" s="24">
        <f t="shared" si="6"/>
        <v>481.2</v>
      </c>
      <c r="D15" s="25">
        <f t="shared" si="7"/>
        <v>213</v>
      </c>
      <c r="E15" s="24">
        <f t="shared" si="8"/>
        <v>205.32</v>
      </c>
      <c r="F15" s="23">
        <v>68</v>
      </c>
      <c r="G15" s="24">
        <f t="shared" si="9"/>
        <v>73.44</v>
      </c>
      <c r="H15" s="23">
        <v>84</v>
      </c>
      <c r="I15" s="24">
        <f t="shared" si="10"/>
        <v>80.64</v>
      </c>
      <c r="J15" s="23">
        <v>61</v>
      </c>
      <c r="K15" s="24">
        <f t="shared" si="11"/>
        <v>51.24</v>
      </c>
      <c r="L15" s="25">
        <f t="shared" si="12"/>
        <v>278</v>
      </c>
      <c r="M15" s="24">
        <f t="shared" si="13"/>
        <v>275.88</v>
      </c>
      <c r="N15" s="23">
        <v>133</v>
      </c>
      <c r="O15" s="24">
        <f t="shared" si="14"/>
        <v>143.64</v>
      </c>
      <c r="P15" s="27">
        <v>87</v>
      </c>
      <c r="Q15" s="24">
        <f t="shared" si="15"/>
        <v>83.52</v>
      </c>
      <c r="R15" s="37">
        <v>58</v>
      </c>
      <c r="S15" s="38">
        <f t="shared" si="16"/>
        <v>48.72</v>
      </c>
      <c r="T15" s="24">
        <f t="shared" si="20"/>
        <v>230.98</v>
      </c>
      <c r="U15" s="24">
        <f t="shared" si="17"/>
        <v>230.98</v>
      </c>
      <c r="V15" s="24">
        <v>238.18</v>
      </c>
      <c r="W15" s="24">
        <f t="shared" si="18"/>
        <v>-7.20000000000002</v>
      </c>
      <c r="X15" s="24">
        <f t="shared" si="19"/>
        <v>223.78</v>
      </c>
    </row>
    <row r="16" ht="20" hidden="1" customHeight="1" spans="1:24">
      <c r="A16" s="22" t="s">
        <v>29</v>
      </c>
      <c r="B16" s="23">
        <f t="shared" si="5"/>
        <v>69</v>
      </c>
      <c r="C16" s="24">
        <f t="shared" si="6"/>
        <v>67.92</v>
      </c>
      <c r="D16" s="25">
        <f t="shared" si="7"/>
        <v>20</v>
      </c>
      <c r="E16" s="24">
        <f t="shared" si="8"/>
        <v>18.72</v>
      </c>
      <c r="F16" s="23">
        <v>5</v>
      </c>
      <c r="G16" s="24">
        <f t="shared" si="9"/>
        <v>5.4</v>
      </c>
      <c r="H16" s="23">
        <v>6</v>
      </c>
      <c r="I16" s="24">
        <f t="shared" si="10"/>
        <v>5.76</v>
      </c>
      <c r="J16" s="23">
        <v>9</v>
      </c>
      <c r="K16" s="24">
        <f t="shared" si="11"/>
        <v>7.56</v>
      </c>
      <c r="L16" s="25">
        <f t="shared" si="12"/>
        <v>49</v>
      </c>
      <c r="M16" s="24">
        <f t="shared" si="13"/>
        <v>49.2</v>
      </c>
      <c r="N16" s="23">
        <v>28</v>
      </c>
      <c r="O16" s="24">
        <f t="shared" si="14"/>
        <v>30.24</v>
      </c>
      <c r="P16" s="27">
        <v>11</v>
      </c>
      <c r="Q16" s="24">
        <f t="shared" si="15"/>
        <v>10.56</v>
      </c>
      <c r="R16" s="37">
        <v>10</v>
      </c>
      <c r="S16" s="38">
        <f t="shared" si="16"/>
        <v>8.4</v>
      </c>
      <c r="T16" s="24">
        <f t="shared" si="20"/>
        <v>32.6</v>
      </c>
      <c r="U16" s="24">
        <f t="shared" si="17"/>
        <v>32.6</v>
      </c>
      <c r="V16" s="24">
        <v>34.27</v>
      </c>
      <c r="W16" s="24">
        <f t="shared" si="18"/>
        <v>-1.67</v>
      </c>
      <c r="X16" s="24">
        <f t="shared" si="19"/>
        <v>30.93</v>
      </c>
    </row>
    <row r="17" ht="20" hidden="1" customHeight="1" spans="1:24">
      <c r="A17" s="22" t="s">
        <v>30</v>
      </c>
      <c r="B17" s="23">
        <f t="shared" si="5"/>
        <v>72</v>
      </c>
      <c r="C17" s="24">
        <f t="shared" si="6"/>
        <v>69.72</v>
      </c>
      <c r="D17" s="25">
        <f t="shared" si="7"/>
        <v>33</v>
      </c>
      <c r="E17" s="24">
        <f t="shared" si="8"/>
        <v>30.6</v>
      </c>
      <c r="F17" s="23">
        <v>6</v>
      </c>
      <c r="G17" s="24">
        <f t="shared" si="9"/>
        <v>6.48</v>
      </c>
      <c r="H17" s="23">
        <v>12</v>
      </c>
      <c r="I17" s="24">
        <f t="shared" si="10"/>
        <v>11.52</v>
      </c>
      <c r="J17" s="23">
        <v>15</v>
      </c>
      <c r="K17" s="24">
        <f t="shared" si="11"/>
        <v>12.6</v>
      </c>
      <c r="L17" s="25">
        <f t="shared" si="12"/>
        <v>39</v>
      </c>
      <c r="M17" s="24">
        <f t="shared" si="13"/>
        <v>39.12</v>
      </c>
      <c r="N17" s="23">
        <v>19</v>
      </c>
      <c r="O17" s="24">
        <f t="shared" si="14"/>
        <v>20.52</v>
      </c>
      <c r="P17" s="27">
        <v>15</v>
      </c>
      <c r="Q17" s="24">
        <f t="shared" si="15"/>
        <v>14.4</v>
      </c>
      <c r="R17" s="37">
        <v>5</v>
      </c>
      <c r="S17" s="38">
        <f t="shared" si="16"/>
        <v>4.2</v>
      </c>
      <c r="T17" s="24">
        <f t="shared" si="20"/>
        <v>33.47</v>
      </c>
      <c r="U17" s="24">
        <f t="shared" si="17"/>
        <v>33.47</v>
      </c>
      <c r="V17" s="24">
        <v>37.5</v>
      </c>
      <c r="W17" s="24">
        <f t="shared" si="18"/>
        <v>-4.03</v>
      </c>
      <c r="X17" s="24">
        <f t="shared" si="19"/>
        <v>29.44</v>
      </c>
    </row>
    <row r="18" s="1" customFormat="1" ht="20" hidden="1" customHeight="1" spans="1:25">
      <c r="A18" s="20" t="s">
        <v>31</v>
      </c>
      <c r="B18" s="21">
        <f>SUM(B19:B21)</f>
        <v>229</v>
      </c>
      <c r="C18" s="21">
        <f>SUM(C19:C21)</f>
        <v>216.48</v>
      </c>
      <c r="D18" s="21">
        <f>SUM(D19:D21)</f>
        <v>129</v>
      </c>
      <c r="E18" s="21">
        <f t="shared" ref="C18:X18" si="21">SUM(E19:E21)</f>
        <v>116.4</v>
      </c>
      <c r="F18" s="21">
        <f t="shared" si="21"/>
        <v>14</v>
      </c>
      <c r="G18" s="21">
        <f t="shared" si="21"/>
        <v>15.12</v>
      </c>
      <c r="H18" s="21">
        <f t="shared" si="21"/>
        <v>39</v>
      </c>
      <c r="I18" s="21">
        <f t="shared" si="21"/>
        <v>37.44</v>
      </c>
      <c r="J18" s="21">
        <f t="shared" si="21"/>
        <v>76</v>
      </c>
      <c r="K18" s="21">
        <f t="shared" si="21"/>
        <v>63.84</v>
      </c>
      <c r="L18" s="21">
        <f t="shared" si="21"/>
        <v>100</v>
      </c>
      <c r="M18" s="21">
        <f t="shared" si="21"/>
        <v>100.08</v>
      </c>
      <c r="N18" s="21">
        <f t="shared" si="21"/>
        <v>58</v>
      </c>
      <c r="O18" s="21">
        <f t="shared" si="21"/>
        <v>62.64</v>
      </c>
      <c r="P18" s="21">
        <f t="shared" si="21"/>
        <v>18</v>
      </c>
      <c r="Q18" s="21">
        <f t="shared" si="21"/>
        <v>17.28</v>
      </c>
      <c r="R18" s="21">
        <f t="shared" si="21"/>
        <v>24</v>
      </c>
      <c r="S18" s="21">
        <f t="shared" si="21"/>
        <v>20.16</v>
      </c>
      <c r="T18" s="39">
        <f t="shared" si="21"/>
        <v>103.91</v>
      </c>
      <c r="U18" s="21">
        <f t="shared" si="21"/>
        <v>103.91</v>
      </c>
      <c r="V18" s="21">
        <f t="shared" si="21"/>
        <v>108.4</v>
      </c>
      <c r="W18" s="21">
        <f t="shared" si="21"/>
        <v>-4.48999999999999</v>
      </c>
      <c r="X18" s="21">
        <f t="shared" si="21"/>
        <v>99.42</v>
      </c>
      <c r="Y18" s="2"/>
    </row>
    <row r="19" ht="20" hidden="1" customHeight="1" spans="1:24">
      <c r="A19" s="22" t="s">
        <v>32</v>
      </c>
      <c r="B19" s="23">
        <f>D19+L19</f>
        <v>65</v>
      </c>
      <c r="C19" s="24">
        <f>E19+M19</f>
        <v>62.28</v>
      </c>
      <c r="D19" s="25">
        <f>F19+H19+J19</f>
        <v>39</v>
      </c>
      <c r="E19" s="24">
        <f>G19+I19+K19</f>
        <v>35.76</v>
      </c>
      <c r="F19" s="23">
        <v>4</v>
      </c>
      <c r="G19" s="24">
        <f t="shared" ref="G19:G21" si="22">ROUND(F19*900*12/10000,2)</f>
        <v>4.32</v>
      </c>
      <c r="H19" s="23">
        <v>17</v>
      </c>
      <c r="I19" s="24">
        <f t="shared" ref="I19:I21" si="23">ROUND(H19*800*12/10000,2)</f>
        <v>16.32</v>
      </c>
      <c r="J19" s="23">
        <v>18</v>
      </c>
      <c r="K19" s="24">
        <f t="shared" ref="K19:K21" si="24">ROUND(J19*700*12/10000,2)</f>
        <v>15.12</v>
      </c>
      <c r="L19" s="25">
        <f>N19+P19+R19</f>
        <v>26</v>
      </c>
      <c r="M19" s="24">
        <f>O19+Q19+S19</f>
        <v>26.52</v>
      </c>
      <c r="N19" s="23">
        <v>18</v>
      </c>
      <c r="O19" s="24">
        <f>ROUND(N19*900*12/10000,2)</f>
        <v>19.44</v>
      </c>
      <c r="P19" s="27">
        <v>3</v>
      </c>
      <c r="Q19" s="24">
        <f>ROUND(P19*800*12/10000,2)</f>
        <v>2.88</v>
      </c>
      <c r="R19" s="37">
        <v>5</v>
      </c>
      <c r="S19" s="38">
        <f>ROUND(R19*700*12/10000,2)</f>
        <v>4.2</v>
      </c>
      <c r="T19" s="24">
        <f>ROUND(C19*0.48,2)</f>
        <v>29.89</v>
      </c>
      <c r="U19" s="24">
        <f>T19</f>
        <v>29.89</v>
      </c>
      <c r="V19" s="24">
        <v>29.89</v>
      </c>
      <c r="W19" s="24">
        <f>U19-V19</f>
        <v>0</v>
      </c>
      <c r="X19" s="24">
        <f>T19+W19</f>
        <v>29.89</v>
      </c>
    </row>
    <row r="20" ht="20" hidden="1" customHeight="1" spans="1:24">
      <c r="A20" s="22" t="s">
        <v>33</v>
      </c>
      <c r="B20" s="23">
        <f>D20+L20</f>
        <v>64</v>
      </c>
      <c r="C20" s="24">
        <f>E20+M20</f>
        <v>62.04</v>
      </c>
      <c r="D20" s="25">
        <f>F20+H20+J20</f>
        <v>28</v>
      </c>
      <c r="E20" s="24">
        <f>G20+I20+K20</f>
        <v>25.8</v>
      </c>
      <c r="F20" s="23">
        <v>4</v>
      </c>
      <c r="G20" s="24">
        <f t="shared" si="22"/>
        <v>4.32</v>
      </c>
      <c r="H20" s="23">
        <v>11</v>
      </c>
      <c r="I20" s="24">
        <f t="shared" si="23"/>
        <v>10.56</v>
      </c>
      <c r="J20" s="23">
        <v>13</v>
      </c>
      <c r="K20" s="24">
        <f t="shared" si="24"/>
        <v>10.92</v>
      </c>
      <c r="L20" s="25">
        <f>N20+P20+R20</f>
        <v>36</v>
      </c>
      <c r="M20" s="24">
        <f>O20+Q20+S20</f>
        <v>36.24</v>
      </c>
      <c r="N20" s="23">
        <v>20</v>
      </c>
      <c r="O20" s="24">
        <f>ROUND(N20*900*12/10000,2)</f>
        <v>21.6</v>
      </c>
      <c r="P20" s="27">
        <v>10</v>
      </c>
      <c r="Q20" s="24">
        <f>ROUND(P20*800*12/10000,2)</f>
        <v>9.6</v>
      </c>
      <c r="R20" s="37">
        <v>6</v>
      </c>
      <c r="S20" s="38">
        <f>ROUND(R20*700*12/10000,2)</f>
        <v>5.04</v>
      </c>
      <c r="T20" s="24">
        <f>ROUND(C20*0.48,2)</f>
        <v>29.78</v>
      </c>
      <c r="U20" s="24">
        <f>T20</f>
        <v>29.78</v>
      </c>
      <c r="V20" s="24">
        <v>31.22</v>
      </c>
      <c r="W20" s="24">
        <f>U20-V20</f>
        <v>-1.44</v>
      </c>
      <c r="X20" s="24">
        <f>T20+W20</f>
        <v>28.34</v>
      </c>
    </row>
    <row r="21" ht="20" hidden="1" customHeight="1" spans="1:24">
      <c r="A21" s="22" t="s">
        <v>34</v>
      </c>
      <c r="B21" s="23">
        <f>D21+L21</f>
        <v>100</v>
      </c>
      <c r="C21" s="24">
        <f>E21+M21</f>
        <v>92.16</v>
      </c>
      <c r="D21" s="25">
        <f>F21+H21+J21</f>
        <v>62</v>
      </c>
      <c r="E21" s="24">
        <f>G21+I21+K21</f>
        <v>54.84</v>
      </c>
      <c r="F21" s="23">
        <v>6</v>
      </c>
      <c r="G21" s="24">
        <f t="shared" si="22"/>
        <v>6.48</v>
      </c>
      <c r="H21" s="23">
        <v>11</v>
      </c>
      <c r="I21" s="24">
        <f t="shared" si="23"/>
        <v>10.56</v>
      </c>
      <c r="J21" s="23">
        <v>45</v>
      </c>
      <c r="K21" s="24">
        <f t="shared" si="24"/>
        <v>37.8</v>
      </c>
      <c r="L21" s="25">
        <f>N21+P21+R21</f>
        <v>38</v>
      </c>
      <c r="M21" s="24">
        <f>O21+Q21+S21</f>
        <v>37.32</v>
      </c>
      <c r="N21" s="23">
        <v>20</v>
      </c>
      <c r="O21" s="24">
        <f>ROUND(N21*900*12/10000,2)</f>
        <v>21.6</v>
      </c>
      <c r="P21" s="27">
        <v>5</v>
      </c>
      <c r="Q21" s="24">
        <f>ROUND(P21*800*12/10000,2)</f>
        <v>4.8</v>
      </c>
      <c r="R21" s="37">
        <v>13</v>
      </c>
      <c r="S21" s="38">
        <f>ROUND(R21*700*12/10000,2)</f>
        <v>10.92</v>
      </c>
      <c r="T21" s="24">
        <f>ROUND(C21*0.48,2)</f>
        <v>44.24</v>
      </c>
      <c r="U21" s="24">
        <f>T21</f>
        <v>44.24</v>
      </c>
      <c r="V21" s="24">
        <v>47.29</v>
      </c>
      <c r="W21" s="24">
        <f>U21-V21</f>
        <v>-3.05</v>
      </c>
      <c r="X21" s="24">
        <f>T21+W21</f>
        <v>41.19</v>
      </c>
    </row>
    <row r="22" s="1" customFormat="1" ht="20" hidden="1" customHeight="1" spans="1:25">
      <c r="A22" s="20" t="s">
        <v>35</v>
      </c>
      <c r="B22" s="21">
        <f>SUM(B23:B23)</f>
        <v>40</v>
      </c>
      <c r="C22" s="21">
        <f t="shared" ref="C22:X22" si="25">SUM(C23:C23)</f>
        <v>38.52</v>
      </c>
      <c r="D22" s="21">
        <f t="shared" si="25"/>
        <v>14</v>
      </c>
      <c r="E22" s="21">
        <f t="shared" si="25"/>
        <v>12.72</v>
      </c>
      <c r="F22" s="21">
        <f t="shared" si="25"/>
        <v>1</v>
      </c>
      <c r="G22" s="21">
        <f t="shared" si="25"/>
        <v>1.08</v>
      </c>
      <c r="H22" s="21">
        <f t="shared" si="25"/>
        <v>6</v>
      </c>
      <c r="I22" s="21">
        <f t="shared" si="25"/>
        <v>5.76</v>
      </c>
      <c r="J22" s="21">
        <f t="shared" si="25"/>
        <v>7</v>
      </c>
      <c r="K22" s="21">
        <f t="shared" si="25"/>
        <v>5.88</v>
      </c>
      <c r="L22" s="21">
        <f t="shared" si="25"/>
        <v>26</v>
      </c>
      <c r="M22" s="21">
        <f t="shared" si="25"/>
        <v>25.8</v>
      </c>
      <c r="N22" s="21">
        <f t="shared" si="25"/>
        <v>13</v>
      </c>
      <c r="O22" s="21">
        <f t="shared" si="25"/>
        <v>14.04</v>
      </c>
      <c r="P22" s="21">
        <f t="shared" si="25"/>
        <v>7</v>
      </c>
      <c r="Q22" s="39">
        <f t="shared" si="25"/>
        <v>6.72</v>
      </c>
      <c r="R22" s="21">
        <f t="shared" si="25"/>
        <v>6</v>
      </c>
      <c r="S22" s="39">
        <f t="shared" si="25"/>
        <v>5.04</v>
      </c>
      <c r="T22" s="39">
        <f t="shared" si="25"/>
        <v>18.49</v>
      </c>
      <c r="U22" s="39">
        <f t="shared" si="25"/>
        <v>18.49</v>
      </c>
      <c r="V22" s="39">
        <f t="shared" si="25"/>
        <v>19.93</v>
      </c>
      <c r="W22" s="39">
        <f t="shared" si="25"/>
        <v>-1.44</v>
      </c>
      <c r="X22" s="39">
        <f t="shared" si="25"/>
        <v>17.05</v>
      </c>
      <c r="Y22" s="2"/>
    </row>
    <row r="23" ht="20" hidden="1" customHeight="1" spans="1:24">
      <c r="A23" s="22" t="s">
        <v>36</v>
      </c>
      <c r="B23" s="23">
        <f>D23+L23</f>
        <v>40</v>
      </c>
      <c r="C23" s="24">
        <f>E23+M23</f>
        <v>38.52</v>
      </c>
      <c r="D23" s="25">
        <f>F23+H23+J23</f>
        <v>14</v>
      </c>
      <c r="E23" s="24">
        <f>G23+I23+K23</f>
        <v>12.72</v>
      </c>
      <c r="F23" s="23">
        <v>1</v>
      </c>
      <c r="G23" s="24">
        <f t="shared" ref="G23:G26" si="26">ROUND(F23*900*12/10000,2)</f>
        <v>1.08</v>
      </c>
      <c r="H23" s="23">
        <v>6</v>
      </c>
      <c r="I23" s="24">
        <f t="shared" ref="I23:I26" si="27">ROUND(H23*800*12/10000,2)</f>
        <v>5.76</v>
      </c>
      <c r="J23" s="23">
        <v>7</v>
      </c>
      <c r="K23" s="24">
        <f t="shared" ref="K23:K26" si="28">ROUND(J23*700*12/10000,2)</f>
        <v>5.88</v>
      </c>
      <c r="L23" s="25">
        <f>N23+P23+R23</f>
        <v>26</v>
      </c>
      <c r="M23" s="24">
        <f>O23+Q23+S23</f>
        <v>25.8</v>
      </c>
      <c r="N23" s="23">
        <v>13</v>
      </c>
      <c r="O23" s="24">
        <f>ROUND(N23*900*12/10000,2)</f>
        <v>14.04</v>
      </c>
      <c r="P23" s="27">
        <v>7</v>
      </c>
      <c r="Q23" s="24">
        <f>ROUND(P23*800*12/10000,2)</f>
        <v>6.72</v>
      </c>
      <c r="R23" s="37">
        <v>6</v>
      </c>
      <c r="S23" s="38">
        <f>ROUND(R23*700*12/10000,2)</f>
        <v>5.04</v>
      </c>
      <c r="T23" s="24">
        <f>ROUND(C23*0.48,2)</f>
        <v>18.49</v>
      </c>
      <c r="U23" s="24">
        <f>T23</f>
        <v>18.49</v>
      </c>
      <c r="V23" s="24">
        <v>19.93</v>
      </c>
      <c r="W23" s="24">
        <f>U23-V23</f>
        <v>-1.44</v>
      </c>
      <c r="X23" s="24">
        <f>T23+W23</f>
        <v>17.05</v>
      </c>
    </row>
    <row r="24" s="1" customFormat="1" ht="20" hidden="1" customHeight="1" spans="1:25">
      <c r="A24" s="20" t="s">
        <v>37</v>
      </c>
      <c r="B24" s="21">
        <f>SUM(B25:B26)</f>
        <v>748</v>
      </c>
      <c r="C24" s="21">
        <f t="shared" ref="C24:X24" si="29">SUM(C25:C26)</f>
        <v>718.56</v>
      </c>
      <c r="D24" s="21">
        <f t="shared" si="29"/>
        <v>403</v>
      </c>
      <c r="E24" s="21">
        <f t="shared" si="29"/>
        <v>396</v>
      </c>
      <c r="F24" s="21">
        <f t="shared" si="29"/>
        <v>180</v>
      </c>
      <c r="G24" s="21">
        <f t="shared" si="29"/>
        <v>194.4</v>
      </c>
      <c r="H24" s="21">
        <f t="shared" si="29"/>
        <v>119</v>
      </c>
      <c r="I24" s="21">
        <f t="shared" si="29"/>
        <v>114.24</v>
      </c>
      <c r="J24" s="21">
        <f t="shared" si="29"/>
        <v>104</v>
      </c>
      <c r="K24" s="21">
        <f t="shared" si="29"/>
        <v>87.36</v>
      </c>
      <c r="L24" s="21">
        <f t="shared" si="29"/>
        <v>345</v>
      </c>
      <c r="M24" s="21">
        <f t="shared" si="29"/>
        <v>322.56</v>
      </c>
      <c r="N24" s="21">
        <f t="shared" si="29"/>
        <v>97</v>
      </c>
      <c r="O24" s="21">
        <f t="shared" si="29"/>
        <v>104.76</v>
      </c>
      <c r="P24" s="28">
        <f t="shared" si="29"/>
        <v>79</v>
      </c>
      <c r="Q24" s="21">
        <f t="shared" si="29"/>
        <v>75.84</v>
      </c>
      <c r="R24" s="39">
        <f t="shared" si="29"/>
        <v>169</v>
      </c>
      <c r="S24" s="21">
        <f t="shared" si="29"/>
        <v>141.96</v>
      </c>
      <c r="T24" s="21">
        <f t="shared" si="29"/>
        <v>344.91</v>
      </c>
      <c r="U24" s="21">
        <f t="shared" si="29"/>
        <v>344.91</v>
      </c>
      <c r="V24" s="21">
        <f t="shared" si="29"/>
        <v>364.55</v>
      </c>
      <c r="W24" s="21">
        <f t="shared" si="29"/>
        <v>-19.64</v>
      </c>
      <c r="X24" s="21">
        <f t="shared" si="29"/>
        <v>325.27</v>
      </c>
      <c r="Y24" s="2"/>
    </row>
    <row r="25" ht="20" hidden="1" customHeight="1" spans="1:24">
      <c r="A25" s="22" t="s">
        <v>38</v>
      </c>
      <c r="B25" s="23">
        <f>D25+L25</f>
        <v>152</v>
      </c>
      <c r="C25" s="24">
        <f>E25+M25</f>
        <v>145.44</v>
      </c>
      <c r="D25" s="25">
        <f>F25+H25+J25</f>
        <v>75</v>
      </c>
      <c r="E25" s="24">
        <f>G25+I25+K25</f>
        <v>73.56</v>
      </c>
      <c r="F25" s="23">
        <v>33</v>
      </c>
      <c r="G25" s="24">
        <f t="shared" si="26"/>
        <v>35.64</v>
      </c>
      <c r="H25" s="23">
        <v>22</v>
      </c>
      <c r="I25" s="24">
        <f t="shared" si="27"/>
        <v>21.12</v>
      </c>
      <c r="J25" s="23">
        <v>20</v>
      </c>
      <c r="K25" s="24">
        <f t="shared" si="28"/>
        <v>16.8</v>
      </c>
      <c r="L25" s="25">
        <f>N25+P25+R25</f>
        <v>77</v>
      </c>
      <c r="M25" s="24">
        <f>O25+Q25+S25</f>
        <v>71.88</v>
      </c>
      <c r="N25" s="23">
        <v>23</v>
      </c>
      <c r="O25" s="24">
        <f>ROUND(N25*900*12/10000,2)</f>
        <v>24.84</v>
      </c>
      <c r="P25" s="27">
        <v>14</v>
      </c>
      <c r="Q25" s="24">
        <f>ROUND(P25*800*12/10000,2)</f>
        <v>13.44</v>
      </c>
      <c r="R25" s="37">
        <v>40</v>
      </c>
      <c r="S25" s="38">
        <f>ROUND(R25*700*12/10000,2)</f>
        <v>33.6</v>
      </c>
      <c r="T25" s="24">
        <f>ROUND(C25*0.48,2)</f>
        <v>69.81</v>
      </c>
      <c r="U25" s="24">
        <f>T25</f>
        <v>69.81</v>
      </c>
      <c r="V25" s="24">
        <v>75.57</v>
      </c>
      <c r="W25" s="24">
        <f>U25-V25</f>
        <v>-5.75999999999999</v>
      </c>
      <c r="X25" s="24">
        <f>T25+W25</f>
        <v>64.05</v>
      </c>
    </row>
    <row r="26" ht="20" hidden="1" customHeight="1" spans="1:24">
      <c r="A26" s="22" t="s">
        <v>39</v>
      </c>
      <c r="B26" s="23">
        <f>D26+L26</f>
        <v>596</v>
      </c>
      <c r="C26" s="24">
        <f>E26+M26</f>
        <v>573.12</v>
      </c>
      <c r="D26" s="25">
        <f>F26+H26+J26</f>
        <v>328</v>
      </c>
      <c r="E26" s="24">
        <f>G26+I26+K26</f>
        <v>322.44</v>
      </c>
      <c r="F26" s="23">
        <v>147</v>
      </c>
      <c r="G26" s="24">
        <f t="shared" si="26"/>
        <v>158.76</v>
      </c>
      <c r="H26" s="23">
        <v>97</v>
      </c>
      <c r="I26" s="24">
        <f t="shared" si="27"/>
        <v>93.12</v>
      </c>
      <c r="J26" s="23">
        <v>84</v>
      </c>
      <c r="K26" s="24">
        <f t="shared" si="28"/>
        <v>70.56</v>
      </c>
      <c r="L26" s="25">
        <f>N26+P26+R26</f>
        <v>268</v>
      </c>
      <c r="M26" s="24">
        <f>O26+Q26+S26</f>
        <v>250.68</v>
      </c>
      <c r="N26" s="23">
        <v>74</v>
      </c>
      <c r="O26" s="24">
        <f>ROUND(N26*900*12/10000,2)</f>
        <v>79.92</v>
      </c>
      <c r="P26" s="27">
        <v>65</v>
      </c>
      <c r="Q26" s="24">
        <f>ROUND(P26*800*12/10000,2)</f>
        <v>62.4</v>
      </c>
      <c r="R26" s="37">
        <v>129</v>
      </c>
      <c r="S26" s="38">
        <f>ROUND(R26*700*12/10000,2)</f>
        <v>108.36</v>
      </c>
      <c r="T26" s="24">
        <f>ROUND(C26*0.48,2)</f>
        <v>275.1</v>
      </c>
      <c r="U26" s="24">
        <f>T26</f>
        <v>275.1</v>
      </c>
      <c r="V26" s="24">
        <v>288.98</v>
      </c>
      <c r="W26" s="24">
        <f>U26-V26</f>
        <v>-13.88</v>
      </c>
      <c r="X26" s="24">
        <f>T26+W26</f>
        <v>261.22</v>
      </c>
    </row>
    <row r="27" s="1" customFormat="1" ht="20" hidden="1" customHeight="1" spans="1:25">
      <c r="A27" s="20" t="s">
        <v>40</v>
      </c>
      <c r="B27" s="21">
        <f>SUM(B28:B30)</f>
        <v>498</v>
      </c>
      <c r="C27" s="21">
        <f>SUM(C28:C30)</f>
        <v>483.12</v>
      </c>
      <c r="D27" s="21">
        <f t="shared" ref="C27:X27" si="30">SUM(D28:D30)</f>
        <v>213</v>
      </c>
      <c r="E27" s="21">
        <f t="shared" si="30"/>
        <v>199.32</v>
      </c>
      <c r="F27" s="21">
        <f t="shared" si="30"/>
        <v>50</v>
      </c>
      <c r="G27" s="21">
        <f t="shared" si="30"/>
        <v>54</v>
      </c>
      <c r="H27" s="21">
        <f t="shared" si="30"/>
        <v>70</v>
      </c>
      <c r="I27" s="21">
        <f t="shared" si="30"/>
        <v>67.2</v>
      </c>
      <c r="J27" s="21">
        <f t="shared" si="30"/>
        <v>93</v>
      </c>
      <c r="K27" s="21">
        <f t="shared" si="30"/>
        <v>78.12</v>
      </c>
      <c r="L27" s="21">
        <f t="shared" si="30"/>
        <v>285</v>
      </c>
      <c r="M27" s="21">
        <f t="shared" si="30"/>
        <v>283.8</v>
      </c>
      <c r="N27" s="21">
        <f t="shared" si="30"/>
        <v>155</v>
      </c>
      <c r="O27" s="21">
        <f t="shared" si="30"/>
        <v>167.4</v>
      </c>
      <c r="P27" s="28">
        <f t="shared" si="30"/>
        <v>60</v>
      </c>
      <c r="Q27" s="21">
        <f t="shared" si="30"/>
        <v>57.6</v>
      </c>
      <c r="R27" s="39">
        <f t="shared" si="30"/>
        <v>70</v>
      </c>
      <c r="S27" s="21">
        <f t="shared" si="30"/>
        <v>58.8</v>
      </c>
      <c r="T27" s="21">
        <f t="shared" si="30"/>
        <v>231.9</v>
      </c>
      <c r="U27" s="21">
        <f t="shared" si="30"/>
        <v>231.9</v>
      </c>
      <c r="V27" s="21">
        <f t="shared" si="30"/>
        <v>241.52</v>
      </c>
      <c r="W27" s="21">
        <f t="shared" si="30"/>
        <v>-9.62</v>
      </c>
      <c r="X27" s="21">
        <f t="shared" si="30"/>
        <v>222.28</v>
      </c>
      <c r="Y27" s="2"/>
    </row>
    <row r="28" s="2" customFormat="1" ht="20" hidden="1" customHeight="1" spans="1:24">
      <c r="A28" s="22" t="s">
        <v>41</v>
      </c>
      <c r="B28" s="23">
        <f>D28+L28</f>
        <v>112</v>
      </c>
      <c r="C28" s="24">
        <f>E28+M28</f>
        <v>108.36</v>
      </c>
      <c r="D28" s="25">
        <f>F28+H28+J28</f>
        <v>57</v>
      </c>
      <c r="E28" s="24">
        <f>G28+I28+K28</f>
        <v>53.64</v>
      </c>
      <c r="F28" s="23">
        <v>16</v>
      </c>
      <c r="G28" s="24">
        <f t="shared" ref="G28:G30" si="31">ROUND(F28*900*12/10000,2)</f>
        <v>17.28</v>
      </c>
      <c r="H28" s="23">
        <v>16</v>
      </c>
      <c r="I28" s="24">
        <f t="shared" ref="I28:I30" si="32">ROUND(H28*800*12/10000,2)</f>
        <v>15.36</v>
      </c>
      <c r="J28" s="23">
        <v>25</v>
      </c>
      <c r="K28" s="24">
        <f t="shared" ref="K28:K30" si="33">ROUND(J28*700*12/10000,2)</f>
        <v>21</v>
      </c>
      <c r="L28" s="25">
        <f>N28+P28+R28</f>
        <v>55</v>
      </c>
      <c r="M28" s="24">
        <f>O28+Q28+S28</f>
        <v>54.72</v>
      </c>
      <c r="N28" s="23">
        <v>32</v>
      </c>
      <c r="O28" s="24">
        <f>ROUND(N28*900*12/10000,2)</f>
        <v>34.56</v>
      </c>
      <c r="P28" s="27">
        <v>7</v>
      </c>
      <c r="Q28" s="24">
        <f>ROUND(P28*800*12/10000,2)</f>
        <v>6.72</v>
      </c>
      <c r="R28" s="37">
        <v>16</v>
      </c>
      <c r="S28" s="38">
        <f>ROUND(R28*700*12/10000,2)</f>
        <v>13.44</v>
      </c>
      <c r="T28" s="24">
        <f>ROUND(C28*0.48,2)</f>
        <v>52.01</v>
      </c>
      <c r="U28" s="24">
        <f>T28</f>
        <v>52.01</v>
      </c>
      <c r="V28" s="24">
        <v>53.57</v>
      </c>
      <c r="W28" s="24">
        <f t="shared" ref="W28:W33" si="34">U28-V28</f>
        <v>-1.56</v>
      </c>
      <c r="X28" s="24">
        <f t="shared" ref="X28:X33" si="35">T28+W28</f>
        <v>50.45</v>
      </c>
    </row>
    <row r="29" s="2" customFormat="1" ht="20" hidden="1" customHeight="1" spans="1:24">
      <c r="A29" s="22" t="s">
        <v>42</v>
      </c>
      <c r="B29" s="23">
        <f>D29+L29</f>
        <v>229</v>
      </c>
      <c r="C29" s="24">
        <f>E29+M29</f>
        <v>223.2</v>
      </c>
      <c r="D29" s="25">
        <f>F29+H29+J29</f>
        <v>93</v>
      </c>
      <c r="E29" s="24">
        <f>G29+I29+K29</f>
        <v>87.84</v>
      </c>
      <c r="F29" s="23">
        <v>23</v>
      </c>
      <c r="G29" s="24">
        <f t="shared" si="31"/>
        <v>24.84</v>
      </c>
      <c r="H29" s="23">
        <v>35</v>
      </c>
      <c r="I29" s="24">
        <f t="shared" si="32"/>
        <v>33.6</v>
      </c>
      <c r="J29" s="23">
        <v>35</v>
      </c>
      <c r="K29" s="24">
        <f t="shared" si="33"/>
        <v>29.4</v>
      </c>
      <c r="L29" s="25">
        <f>N29+P29+R29</f>
        <v>136</v>
      </c>
      <c r="M29" s="24">
        <f>O29+Q29+S29</f>
        <v>135.36</v>
      </c>
      <c r="N29" s="23">
        <v>69</v>
      </c>
      <c r="O29" s="24">
        <f>ROUND(N29*900*12/10000,2)</f>
        <v>74.52</v>
      </c>
      <c r="P29" s="27">
        <v>38</v>
      </c>
      <c r="Q29" s="24">
        <f>ROUND(P29*800*12/10000,2)</f>
        <v>36.48</v>
      </c>
      <c r="R29" s="37">
        <v>29</v>
      </c>
      <c r="S29" s="38">
        <f>ROUND(R29*700*12/10000,2)</f>
        <v>24.36</v>
      </c>
      <c r="T29" s="24">
        <f>ROUND(C29*0.48,2)</f>
        <v>107.14</v>
      </c>
      <c r="U29" s="24">
        <f>T29</f>
        <v>107.14</v>
      </c>
      <c r="V29" s="24">
        <v>112.03</v>
      </c>
      <c r="W29" s="24">
        <f t="shared" si="34"/>
        <v>-4.89</v>
      </c>
      <c r="X29" s="24">
        <f t="shared" si="35"/>
        <v>102.25</v>
      </c>
    </row>
    <row r="30" ht="20" hidden="1" customHeight="1" spans="1:24">
      <c r="A30" s="22" t="s">
        <v>43</v>
      </c>
      <c r="B30" s="23">
        <f>D30+L30</f>
        <v>157</v>
      </c>
      <c r="C30" s="24">
        <f>E30+M30</f>
        <v>151.56</v>
      </c>
      <c r="D30" s="25">
        <f>F30+H30+J30</f>
        <v>63</v>
      </c>
      <c r="E30" s="24">
        <f>G30+I30+K30</f>
        <v>57.84</v>
      </c>
      <c r="F30" s="23">
        <v>11</v>
      </c>
      <c r="G30" s="24">
        <f t="shared" si="31"/>
        <v>11.88</v>
      </c>
      <c r="H30" s="23">
        <v>19</v>
      </c>
      <c r="I30" s="24">
        <f t="shared" si="32"/>
        <v>18.24</v>
      </c>
      <c r="J30" s="23">
        <v>33</v>
      </c>
      <c r="K30" s="24">
        <f t="shared" si="33"/>
        <v>27.72</v>
      </c>
      <c r="L30" s="25">
        <f>N30+P30+R30</f>
        <v>94</v>
      </c>
      <c r="M30" s="24">
        <f>O30+Q30+S30</f>
        <v>93.72</v>
      </c>
      <c r="N30" s="23">
        <v>54</v>
      </c>
      <c r="O30" s="24">
        <f>ROUND(N30*900*12/10000,2)</f>
        <v>58.32</v>
      </c>
      <c r="P30" s="27">
        <v>15</v>
      </c>
      <c r="Q30" s="24">
        <f>ROUND(P30*800*12/10000,2)</f>
        <v>14.4</v>
      </c>
      <c r="R30" s="37">
        <v>25</v>
      </c>
      <c r="S30" s="38">
        <f>ROUND(R30*700*12/10000,2)</f>
        <v>21</v>
      </c>
      <c r="T30" s="24">
        <f>ROUND(C30*0.48,2)</f>
        <v>72.75</v>
      </c>
      <c r="U30" s="24">
        <f>T30</f>
        <v>72.75</v>
      </c>
      <c r="V30" s="24">
        <v>75.92</v>
      </c>
      <c r="W30" s="24">
        <f t="shared" si="34"/>
        <v>-3.17</v>
      </c>
      <c r="X30" s="24">
        <f t="shared" si="35"/>
        <v>69.58</v>
      </c>
    </row>
    <row r="31" s="1" customFormat="1" ht="20" hidden="1" customHeight="1" spans="1:25">
      <c r="A31" s="20" t="s">
        <v>44</v>
      </c>
      <c r="B31" s="21">
        <f>SUM(B32:B33)</f>
        <v>167</v>
      </c>
      <c r="C31" s="21">
        <f t="shared" ref="B31:Y31" si="36">SUM(C32:C33)</f>
        <v>159.36</v>
      </c>
      <c r="D31" s="19">
        <f t="shared" si="36"/>
        <v>56</v>
      </c>
      <c r="E31" s="21">
        <f t="shared" si="36"/>
        <v>53.04</v>
      </c>
      <c r="F31" s="21">
        <f t="shared" si="36"/>
        <v>16</v>
      </c>
      <c r="G31" s="21">
        <f t="shared" si="36"/>
        <v>17.28</v>
      </c>
      <c r="H31" s="21">
        <f t="shared" si="36"/>
        <v>18</v>
      </c>
      <c r="I31" s="21">
        <f t="shared" si="36"/>
        <v>17.28</v>
      </c>
      <c r="J31" s="21">
        <f t="shared" si="36"/>
        <v>22</v>
      </c>
      <c r="K31" s="21">
        <f t="shared" si="36"/>
        <v>18.48</v>
      </c>
      <c r="L31" s="19">
        <f t="shared" si="36"/>
        <v>111</v>
      </c>
      <c r="M31" s="21">
        <f t="shared" si="36"/>
        <v>106.32</v>
      </c>
      <c r="N31" s="21">
        <f t="shared" si="36"/>
        <v>36</v>
      </c>
      <c r="O31" s="21">
        <f t="shared" si="36"/>
        <v>38.88</v>
      </c>
      <c r="P31" s="21">
        <f t="shared" si="36"/>
        <v>37</v>
      </c>
      <c r="Q31" s="21">
        <f t="shared" si="36"/>
        <v>35.52</v>
      </c>
      <c r="R31" s="21">
        <f t="shared" si="36"/>
        <v>38</v>
      </c>
      <c r="S31" s="21">
        <f t="shared" si="36"/>
        <v>31.92</v>
      </c>
      <c r="T31" s="21">
        <f t="shared" si="36"/>
        <v>76.49</v>
      </c>
      <c r="U31" s="21">
        <f t="shared" si="36"/>
        <v>76.49</v>
      </c>
      <c r="V31" s="21">
        <f t="shared" si="36"/>
        <v>79.89</v>
      </c>
      <c r="W31" s="21">
        <f t="shared" si="36"/>
        <v>-3.4</v>
      </c>
      <c r="X31" s="21">
        <f t="shared" si="36"/>
        <v>73.09</v>
      </c>
      <c r="Y31" s="2"/>
    </row>
    <row r="32" s="2" customFormat="1" ht="20" hidden="1" customHeight="1" spans="1:24">
      <c r="A32" s="22" t="s">
        <v>45</v>
      </c>
      <c r="B32" s="23">
        <f>D32+L32</f>
        <v>71</v>
      </c>
      <c r="C32" s="24">
        <f>E32+M32</f>
        <v>67.08</v>
      </c>
      <c r="D32" s="25">
        <f>F32+H32+J32</f>
        <v>28</v>
      </c>
      <c r="E32" s="24">
        <f>G32+I32+K32</f>
        <v>26.04</v>
      </c>
      <c r="F32" s="23">
        <v>7</v>
      </c>
      <c r="G32" s="24">
        <f t="shared" ref="G32:G37" si="37">ROUND(F32*900*12/10000,2)</f>
        <v>7.56</v>
      </c>
      <c r="H32" s="23">
        <v>7</v>
      </c>
      <c r="I32" s="24">
        <f t="shared" ref="I32:I37" si="38">ROUND(H32*800*12/10000,2)</f>
        <v>6.72</v>
      </c>
      <c r="J32" s="23">
        <v>14</v>
      </c>
      <c r="K32" s="24">
        <f t="shared" ref="K32:K37" si="39">ROUND(J32*700*12/10000,2)</f>
        <v>11.76</v>
      </c>
      <c r="L32" s="25">
        <f>N32+P32+R32</f>
        <v>43</v>
      </c>
      <c r="M32" s="24">
        <f>O32+Q32+S32</f>
        <v>41.04</v>
      </c>
      <c r="N32" s="23">
        <v>13</v>
      </c>
      <c r="O32" s="24">
        <f>ROUND(N32*900*12/10000,2)</f>
        <v>14.04</v>
      </c>
      <c r="P32" s="27">
        <v>15</v>
      </c>
      <c r="Q32" s="24">
        <f>ROUND(P32*800*12/10000,2)</f>
        <v>14.4</v>
      </c>
      <c r="R32" s="37">
        <v>15</v>
      </c>
      <c r="S32" s="38">
        <f>ROUND(R32*700*12/10000,2)</f>
        <v>12.6</v>
      </c>
      <c r="T32" s="24">
        <f>ROUND(C32*0.48,2)</f>
        <v>32.2</v>
      </c>
      <c r="U32" s="24">
        <f>T32</f>
        <v>32.2</v>
      </c>
      <c r="V32" s="24">
        <v>33.12</v>
      </c>
      <c r="W32" s="24">
        <f t="shared" si="34"/>
        <v>-0.919999999999995</v>
      </c>
      <c r="X32" s="24">
        <f t="shared" si="35"/>
        <v>31.28</v>
      </c>
    </row>
    <row r="33" ht="30" hidden="1" customHeight="1" spans="1:24">
      <c r="A33" s="22" t="s">
        <v>46</v>
      </c>
      <c r="B33" s="23">
        <f>D33+L33</f>
        <v>96</v>
      </c>
      <c r="C33" s="24">
        <f>E33+M33</f>
        <v>92.28</v>
      </c>
      <c r="D33" s="25">
        <f>F33+H33+J33</f>
        <v>28</v>
      </c>
      <c r="E33" s="24">
        <f>G33+I33+K33</f>
        <v>27</v>
      </c>
      <c r="F33" s="23">
        <v>9</v>
      </c>
      <c r="G33" s="24">
        <f t="shared" si="37"/>
        <v>9.72</v>
      </c>
      <c r="H33" s="23">
        <v>11</v>
      </c>
      <c r="I33" s="24">
        <f t="shared" si="38"/>
        <v>10.56</v>
      </c>
      <c r="J33" s="23">
        <v>8</v>
      </c>
      <c r="K33" s="24">
        <f t="shared" si="39"/>
        <v>6.72</v>
      </c>
      <c r="L33" s="25">
        <f>N33+P33+R33</f>
        <v>68</v>
      </c>
      <c r="M33" s="24">
        <f>O33+Q33+S33</f>
        <v>65.28</v>
      </c>
      <c r="N33" s="23">
        <v>23</v>
      </c>
      <c r="O33" s="24">
        <f>ROUND(N33*900*12/10000,2)</f>
        <v>24.84</v>
      </c>
      <c r="P33" s="27">
        <v>22</v>
      </c>
      <c r="Q33" s="24">
        <f>ROUND(P33*800*12/10000,2)</f>
        <v>21.12</v>
      </c>
      <c r="R33" s="37">
        <v>23</v>
      </c>
      <c r="S33" s="38">
        <f>ROUND(R33*700*12/10000,2)</f>
        <v>19.32</v>
      </c>
      <c r="T33" s="24">
        <f>ROUND(C33*0.48,2)</f>
        <v>44.29</v>
      </c>
      <c r="U33" s="24">
        <f>T33</f>
        <v>44.29</v>
      </c>
      <c r="V33" s="24">
        <v>46.77</v>
      </c>
      <c r="W33" s="24">
        <f t="shared" si="34"/>
        <v>-2.48</v>
      </c>
      <c r="X33" s="24">
        <f t="shared" si="35"/>
        <v>41.81</v>
      </c>
    </row>
    <row r="34" s="1" customFormat="1" ht="20" hidden="1" customHeight="1" spans="1:25">
      <c r="A34" s="20" t="s">
        <v>47</v>
      </c>
      <c r="B34" s="21">
        <f>SUM(B35:B37)</f>
        <v>533</v>
      </c>
      <c r="C34" s="21">
        <f>SUM(C35:C37)</f>
        <v>519.6</v>
      </c>
      <c r="D34" s="21">
        <f t="shared" ref="C34:X34" si="40">SUM(D35:D37)</f>
        <v>203</v>
      </c>
      <c r="E34" s="21">
        <f t="shared" si="40"/>
        <v>194.76</v>
      </c>
      <c r="F34" s="21">
        <f t="shared" si="40"/>
        <v>47</v>
      </c>
      <c r="G34" s="21">
        <f t="shared" si="40"/>
        <v>50.76</v>
      </c>
      <c r="H34" s="21">
        <f t="shared" si="40"/>
        <v>108</v>
      </c>
      <c r="I34" s="21">
        <f t="shared" si="40"/>
        <v>103.68</v>
      </c>
      <c r="J34" s="21">
        <f t="shared" si="40"/>
        <v>48</v>
      </c>
      <c r="K34" s="21">
        <f t="shared" si="40"/>
        <v>40.32</v>
      </c>
      <c r="L34" s="21">
        <f t="shared" si="40"/>
        <v>330</v>
      </c>
      <c r="M34" s="21">
        <f t="shared" si="40"/>
        <v>324.84</v>
      </c>
      <c r="N34" s="21">
        <f t="shared" si="40"/>
        <v>164</v>
      </c>
      <c r="O34" s="21">
        <f t="shared" si="40"/>
        <v>177.12</v>
      </c>
      <c r="P34" s="28">
        <f t="shared" si="40"/>
        <v>69</v>
      </c>
      <c r="Q34" s="21">
        <f t="shared" si="40"/>
        <v>66.24</v>
      </c>
      <c r="R34" s="39">
        <f t="shared" si="40"/>
        <v>97</v>
      </c>
      <c r="S34" s="21">
        <f t="shared" si="40"/>
        <v>81.48</v>
      </c>
      <c r="T34" s="21">
        <f t="shared" si="40"/>
        <v>249.41</v>
      </c>
      <c r="U34" s="21">
        <f t="shared" si="40"/>
        <v>249.41</v>
      </c>
      <c r="V34" s="21">
        <f t="shared" si="40"/>
        <v>265.19</v>
      </c>
      <c r="W34" s="21">
        <f t="shared" si="40"/>
        <v>-15.78</v>
      </c>
      <c r="X34" s="21">
        <f t="shared" si="40"/>
        <v>233.63</v>
      </c>
      <c r="Y34" s="2"/>
    </row>
    <row r="35" s="2" customFormat="1" ht="20" hidden="1" customHeight="1" spans="1:24">
      <c r="A35" s="22" t="s">
        <v>48</v>
      </c>
      <c r="B35" s="23">
        <f>D35+L35</f>
        <v>109</v>
      </c>
      <c r="C35" s="24">
        <f>E35+M35</f>
        <v>108.24</v>
      </c>
      <c r="D35" s="25">
        <f>F35+H35+J35</f>
        <v>54</v>
      </c>
      <c r="E35" s="24">
        <f>G35+I35+K35</f>
        <v>52.56</v>
      </c>
      <c r="F35" s="23">
        <v>16</v>
      </c>
      <c r="G35" s="24">
        <f t="shared" si="37"/>
        <v>17.28</v>
      </c>
      <c r="H35" s="23">
        <v>28</v>
      </c>
      <c r="I35" s="24">
        <f t="shared" si="38"/>
        <v>26.88</v>
      </c>
      <c r="J35" s="23">
        <v>10</v>
      </c>
      <c r="K35" s="24">
        <f t="shared" si="39"/>
        <v>8.4</v>
      </c>
      <c r="L35" s="25">
        <f>N35+P35+R35</f>
        <v>55</v>
      </c>
      <c r="M35" s="24">
        <f>O35+Q35+S35</f>
        <v>55.68</v>
      </c>
      <c r="N35" s="23">
        <v>32</v>
      </c>
      <c r="O35" s="24">
        <f>ROUND(N35*900*12/10000,2)</f>
        <v>34.56</v>
      </c>
      <c r="P35" s="27">
        <v>15</v>
      </c>
      <c r="Q35" s="24">
        <f>ROUND(P35*800*12/10000,2)</f>
        <v>14.4</v>
      </c>
      <c r="R35" s="37">
        <v>8</v>
      </c>
      <c r="S35" s="38">
        <f>ROUND(R35*700*12/10000,2)</f>
        <v>6.72</v>
      </c>
      <c r="T35" s="24">
        <f>ROUND(C35*0.48,2)</f>
        <v>51.96</v>
      </c>
      <c r="U35" s="24">
        <f>T35</f>
        <v>51.96</v>
      </c>
      <c r="V35" s="24">
        <v>53.91</v>
      </c>
      <c r="W35" s="24">
        <f t="shared" ref="W35:W43" si="41">U35-V35</f>
        <v>-1.95</v>
      </c>
      <c r="X35" s="24">
        <f t="shared" ref="X35:X43" si="42">T35+W35</f>
        <v>50.01</v>
      </c>
    </row>
    <row r="36" s="2" customFormat="1" ht="20" hidden="1" customHeight="1" spans="1:24">
      <c r="A36" s="22" t="s">
        <v>49</v>
      </c>
      <c r="B36" s="23">
        <f>D36+L36</f>
        <v>126</v>
      </c>
      <c r="C36" s="24">
        <f>E36+M36</f>
        <v>122.76</v>
      </c>
      <c r="D36" s="25">
        <f>F36+H36+J36</f>
        <v>51</v>
      </c>
      <c r="E36" s="24">
        <f>G36+I36+K36</f>
        <v>49.8</v>
      </c>
      <c r="F36" s="23">
        <v>16</v>
      </c>
      <c r="G36" s="24">
        <f t="shared" si="37"/>
        <v>17.28</v>
      </c>
      <c r="H36" s="23">
        <v>26</v>
      </c>
      <c r="I36" s="24">
        <f t="shared" si="38"/>
        <v>24.96</v>
      </c>
      <c r="J36" s="23">
        <v>9</v>
      </c>
      <c r="K36" s="24">
        <f t="shared" si="39"/>
        <v>7.56</v>
      </c>
      <c r="L36" s="25">
        <f>N36+P36+R36</f>
        <v>75</v>
      </c>
      <c r="M36" s="24">
        <f>O36+Q36+S36</f>
        <v>72.96</v>
      </c>
      <c r="N36" s="23">
        <v>37</v>
      </c>
      <c r="O36" s="24">
        <f>ROUND(N36*900*12/10000,2)</f>
        <v>39.96</v>
      </c>
      <c r="P36" s="27">
        <v>9</v>
      </c>
      <c r="Q36" s="24">
        <f>ROUND(P36*800*12/10000,2)</f>
        <v>8.64</v>
      </c>
      <c r="R36" s="37">
        <v>29</v>
      </c>
      <c r="S36" s="38">
        <f>ROUND(R36*700*12/10000,2)</f>
        <v>24.36</v>
      </c>
      <c r="T36" s="24">
        <f>ROUND(C36*0.48,2)</f>
        <v>58.92</v>
      </c>
      <c r="U36" s="24">
        <f>T36</f>
        <v>58.92</v>
      </c>
      <c r="V36" s="24">
        <v>64.05</v>
      </c>
      <c r="W36" s="24">
        <f t="shared" si="41"/>
        <v>-5.13</v>
      </c>
      <c r="X36" s="24">
        <f t="shared" si="42"/>
        <v>53.79</v>
      </c>
    </row>
    <row r="37" ht="20" hidden="1" customHeight="1" spans="1:24">
      <c r="A37" s="22" t="s">
        <v>50</v>
      </c>
      <c r="B37" s="23">
        <f>D37+L37</f>
        <v>298</v>
      </c>
      <c r="C37" s="24">
        <f>E37+M37</f>
        <v>288.6</v>
      </c>
      <c r="D37" s="25">
        <f>F37+H37+J37</f>
        <v>98</v>
      </c>
      <c r="E37" s="24">
        <f>G37+I37+K37</f>
        <v>92.4</v>
      </c>
      <c r="F37" s="23">
        <v>15</v>
      </c>
      <c r="G37" s="24">
        <f t="shared" si="37"/>
        <v>16.2</v>
      </c>
      <c r="H37" s="23">
        <v>54</v>
      </c>
      <c r="I37" s="24">
        <f t="shared" si="38"/>
        <v>51.84</v>
      </c>
      <c r="J37" s="23">
        <v>29</v>
      </c>
      <c r="K37" s="24">
        <f t="shared" si="39"/>
        <v>24.36</v>
      </c>
      <c r="L37" s="25">
        <f>N37+P37+R37</f>
        <v>200</v>
      </c>
      <c r="M37" s="24">
        <f>O37+Q37+S37</f>
        <v>196.2</v>
      </c>
      <c r="N37" s="23">
        <v>95</v>
      </c>
      <c r="O37" s="24">
        <f>ROUND(N37*900*12/10000,2)</f>
        <v>102.6</v>
      </c>
      <c r="P37" s="27">
        <v>45</v>
      </c>
      <c r="Q37" s="24">
        <f>ROUND(P37*800*12/10000,2)</f>
        <v>43.2</v>
      </c>
      <c r="R37" s="37">
        <v>60</v>
      </c>
      <c r="S37" s="38">
        <f>ROUND(R37*700*12/10000,2)</f>
        <v>50.4</v>
      </c>
      <c r="T37" s="24">
        <f>ROUND(C37*0.48,2)</f>
        <v>138.53</v>
      </c>
      <c r="U37" s="24">
        <f>T37</f>
        <v>138.53</v>
      </c>
      <c r="V37" s="24">
        <v>147.23</v>
      </c>
      <c r="W37" s="24">
        <f t="shared" si="41"/>
        <v>-8.69999999999999</v>
      </c>
      <c r="X37" s="24">
        <f t="shared" si="42"/>
        <v>129.83</v>
      </c>
    </row>
    <row r="38" s="1" customFormat="1" ht="20" hidden="1" customHeight="1" spans="1:25">
      <c r="A38" s="20" t="s">
        <v>51</v>
      </c>
      <c r="B38" s="21">
        <f>SUM(B39:B43)</f>
        <v>704</v>
      </c>
      <c r="C38" s="21">
        <f>SUM(C39:C43)</f>
        <v>685.92</v>
      </c>
      <c r="D38" s="15">
        <f t="shared" ref="B38:Y38" si="43">SUM(D39:D43)</f>
        <v>238</v>
      </c>
      <c r="E38" s="21">
        <f t="shared" si="43"/>
        <v>229.92</v>
      </c>
      <c r="F38" s="20">
        <f t="shared" si="43"/>
        <v>69</v>
      </c>
      <c r="G38" s="20">
        <f t="shared" si="43"/>
        <v>74.52</v>
      </c>
      <c r="H38" s="20">
        <f t="shared" si="43"/>
        <v>112</v>
      </c>
      <c r="I38" s="20">
        <f t="shared" si="43"/>
        <v>107.52</v>
      </c>
      <c r="J38" s="20">
        <f t="shared" si="43"/>
        <v>57</v>
      </c>
      <c r="K38" s="20">
        <f t="shared" si="43"/>
        <v>47.88</v>
      </c>
      <c r="L38" s="15">
        <f t="shared" si="43"/>
        <v>466</v>
      </c>
      <c r="M38" s="20">
        <f t="shared" si="43"/>
        <v>456</v>
      </c>
      <c r="N38" s="20">
        <f t="shared" si="43"/>
        <v>203</v>
      </c>
      <c r="O38" s="20">
        <f t="shared" si="43"/>
        <v>219.24</v>
      </c>
      <c r="P38" s="29">
        <f t="shared" si="43"/>
        <v>132</v>
      </c>
      <c r="Q38" s="20">
        <f t="shared" si="43"/>
        <v>126.72</v>
      </c>
      <c r="R38" s="40">
        <f t="shared" si="43"/>
        <v>131</v>
      </c>
      <c r="S38" s="20">
        <f t="shared" si="43"/>
        <v>110.04</v>
      </c>
      <c r="T38" s="20">
        <f t="shared" si="43"/>
        <v>329.24</v>
      </c>
      <c r="U38" s="20">
        <f t="shared" si="43"/>
        <v>329.24</v>
      </c>
      <c r="V38" s="21">
        <f t="shared" si="43"/>
        <v>343.75</v>
      </c>
      <c r="W38" s="21">
        <f t="shared" si="43"/>
        <v>-14.51</v>
      </c>
      <c r="X38" s="21">
        <f t="shared" si="43"/>
        <v>314.73</v>
      </c>
      <c r="Y38" s="2"/>
    </row>
    <row r="39" s="2" customFormat="1" ht="20" hidden="1" customHeight="1" spans="1:24">
      <c r="A39" s="22" t="s">
        <v>52</v>
      </c>
      <c r="B39" s="23">
        <f>D39+L39</f>
        <v>215</v>
      </c>
      <c r="C39" s="24">
        <f>E39+M39</f>
        <v>212.28</v>
      </c>
      <c r="D39" s="25">
        <f>F39+H39+J39</f>
        <v>90</v>
      </c>
      <c r="E39" s="24">
        <f>G39+I39+K39</f>
        <v>89.28</v>
      </c>
      <c r="F39" s="23">
        <v>37</v>
      </c>
      <c r="G39" s="24">
        <f t="shared" ref="G39:G43" si="44">ROUND(F39*900*12/10000,2)</f>
        <v>39.96</v>
      </c>
      <c r="H39" s="23">
        <v>40</v>
      </c>
      <c r="I39" s="24">
        <f t="shared" ref="I39:I43" si="45">ROUND(H39*800*12/10000,2)</f>
        <v>38.4</v>
      </c>
      <c r="J39" s="23">
        <v>13</v>
      </c>
      <c r="K39" s="24">
        <f t="shared" ref="K39:K43" si="46">ROUND(J39*700*12/10000,2)</f>
        <v>10.92</v>
      </c>
      <c r="L39" s="25">
        <f>N39+P39+R39</f>
        <v>125</v>
      </c>
      <c r="M39" s="24">
        <f>O39+Q39+S39</f>
        <v>123</v>
      </c>
      <c r="N39" s="23">
        <v>55</v>
      </c>
      <c r="O39" s="24">
        <f>ROUND(N39*900*12/10000,2)</f>
        <v>59.4</v>
      </c>
      <c r="P39" s="27">
        <v>40</v>
      </c>
      <c r="Q39" s="24">
        <f>ROUND(P39*800*12/10000,2)</f>
        <v>38.4</v>
      </c>
      <c r="R39" s="37">
        <v>30</v>
      </c>
      <c r="S39" s="38">
        <f>ROUND(R39*700*12/10000,2)</f>
        <v>25.2</v>
      </c>
      <c r="T39" s="24">
        <f>ROUND(C39*0.48,2)</f>
        <v>101.89</v>
      </c>
      <c r="U39" s="24">
        <f>T39</f>
        <v>101.89</v>
      </c>
      <c r="V39" s="24">
        <v>101.89</v>
      </c>
      <c r="W39" s="24">
        <f t="shared" si="41"/>
        <v>0</v>
      </c>
      <c r="X39" s="24">
        <f t="shared" si="42"/>
        <v>101.89</v>
      </c>
    </row>
    <row r="40" ht="20" hidden="1" customHeight="1" spans="1:24">
      <c r="A40" s="22" t="s">
        <v>53</v>
      </c>
      <c r="B40" s="23">
        <f>D40+L40</f>
        <v>15</v>
      </c>
      <c r="C40" s="24">
        <f>E40+M40</f>
        <v>13.44</v>
      </c>
      <c r="D40" s="25">
        <f>F40+H40+J40</f>
        <v>8</v>
      </c>
      <c r="E40" s="24">
        <f>G40+I40+K40</f>
        <v>7.08</v>
      </c>
      <c r="F40" s="23">
        <v>0</v>
      </c>
      <c r="G40" s="24">
        <f t="shared" si="44"/>
        <v>0</v>
      </c>
      <c r="H40" s="23">
        <v>3</v>
      </c>
      <c r="I40" s="24">
        <f t="shared" si="45"/>
        <v>2.88</v>
      </c>
      <c r="J40" s="23">
        <v>5</v>
      </c>
      <c r="K40" s="24">
        <f t="shared" si="46"/>
        <v>4.2</v>
      </c>
      <c r="L40" s="25">
        <f>N40+P40+R40</f>
        <v>7</v>
      </c>
      <c r="M40" s="24">
        <f>O40+Q40+S40</f>
        <v>6.36</v>
      </c>
      <c r="N40" s="23">
        <v>1</v>
      </c>
      <c r="O40" s="24">
        <f>ROUND(N40*900*12/10000,2)</f>
        <v>1.08</v>
      </c>
      <c r="P40" s="27">
        <v>2</v>
      </c>
      <c r="Q40" s="24">
        <f>ROUND(P40*800*12/10000,2)</f>
        <v>1.92</v>
      </c>
      <c r="R40" s="37">
        <v>4</v>
      </c>
      <c r="S40" s="38">
        <f>ROUND(R40*700*12/10000,2)</f>
        <v>3.36</v>
      </c>
      <c r="T40" s="24">
        <f>ROUND(C40*0.48,2)</f>
        <v>6.45</v>
      </c>
      <c r="U40" s="24">
        <f>T40</f>
        <v>6.45</v>
      </c>
      <c r="V40" s="24">
        <v>6.91</v>
      </c>
      <c r="W40" s="24">
        <f t="shared" si="41"/>
        <v>-0.46</v>
      </c>
      <c r="X40" s="24">
        <f t="shared" si="42"/>
        <v>5.99</v>
      </c>
    </row>
    <row r="41" ht="20" hidden="1" customHeight="1" spans="1:24">
      <c r="A41" s="22" t="s">
        <v>54</v>
      </c>
      <c r="B41" s="23">
        <f>D41+L41</f>
        <v>38</v>
      </c>
      <c r="C41" s="24">
        <f>E41+M41</f>
        <v>36.48</v>
      </c>
      <c r="D41" s="25">
        <f>F41+H41+J41</f>
        <v>13</v>
      </c>
      <c r="E41" s="24">
        <f>G41+I41+K41</f>
        <v>12.24</v>
      </c>
      <c r="F41" s="23">
        <v>2</v>
      </c>
      <c r="G41" s="24">
        <f t="shared" si="44"/>
        <v>2.16</v>
      </c>
      <c r="H41" s="23">
        <v>7</v>
      </c>
      <c r="I41" s="24">
        <f t="shared" si="45"/>
        <v>6.72</v>
      </c>
      <c r="J41" s="23">
        <v>4</v>
      </c>
      <c r="K41" s="24">
        <f t="shared" si="46"/>
        <v>3.36</v>
      </c>
      <c r="L41" s="25">
        <f>N41+P41+R41</f>
        <v>25</v>
      </c>
      <c r="M41" s="24">
        <f>O41+Q41+S41</f>
        <v>24.24</v>
      </c>
      <c r="N41" s="23">
        <v>10</v>
      </c>
      <c r="O41" s="24">
        <f>ROUND(N41*900*12/10000,2)</f>
        <v>10.8</v>
      </c>
      <c r="P41" s="27">
        <v>7</v>
      </c>
      <c r="Q41" s="24">
        <f>ROUND(P41*800*12/10000,2)</f>
        <v>6.72</v>
      </c>
      <c r="R41" s="37">
        <v>8</v>
      </c>
      <c r="S41" s="38">
        <f>ROUND(R41*700*12/10000,2)</f>
        <v>6.72</v>
      </c>
      <c r="T41" s="24">
        <f>ROUND(C41*0.48,2)</f>
        <v>17.51</v>
      </c>
      <c r="U41" s="24">
        <f>T41</f>
        <v>17.51</v>
      </c>
      <c r="V41" s="24">
        <v>18.43</v>
      </c>
      <c r="W41" s="24">
        <f t="shared" si="41"/>
        <v>-0.919999999999998</v>
      </c>
      <c r="X41" s="24">
        <f t="shared" si="42"/>
        <v>16.59</v>
      </c>
    </row>
    <row r="42" ht="20" hidden="1" customHeight="1" spans="1:24">
      <c r="A42" s="22" t="s">
        <v>55</v>
      </c>
      <c r="B42" s="23">
        <f>D42+L42</f>
        <v>199</v>
      </c>
      <c r="C42" s="24">
        <f>E42+M42</f>
        <v>191.16</v>
      </c>
      <c r="D42" s="25">
        <f>F42+H42+J42</f>
        <v>54</v>
      </c>
      <c r="E42" s="24">
        <f>G42+I42+K42</f>
        <v>51.96</v>
      </c>
      <c r="F42" s="23">
        <v>15</v>
      </c>
      <c r="G42" s="24">
        <f t="shared" si="44"/>
        <v>16.2</v>
      </c>
      <c r="H42" s="23">
        <v>25</v>
      </c>
      <c r="I42" s="24">
        <f t="shared" si="45"/>
        <v>24</v>
      </c>
      <c r="J42" s="23">
        <v>14</v>
      </c>
      <c r="K42" s="24">
        <f t="shared" si="46"/>
        <v>11.76</v>
      </c>
      <c r="L42" s="25">
        <f>N42+P42+R42</f>
        <v>145</v>
      </c>
      <c r="M42" s="24">
        <f>O42+Q42+S42</f>
        <v>139.2</v>
      </c>
      <c r="N42" s="23">
        <v>49</v>
      </c>
      <c r="O42" s="24">
        <f>ROUND(N42*900*12/10000,2)</f>
        <v>52.92</v>
      </c>
      <c r="P42" s="27">
        <v>47</v>
      </c>
      <c r="Q42" s="24">
        <f>ROUND(P42*800*12/10000,2)</f>
        <v>45.12</v>
      </c>
      <c r="R42" s="37">
        <v>49</v>
      </c>
      <c r="S42" s="38">
        <f>ROUND(R42*700*12/10000,2)</f>
        <v>41.16</v>
      </c>
      <c r="T42" s="24">
        <f>ROUND(C42*0.48,2)</f>
        <v>91.76</v>
      </c>
      <c r="U42" s="24">
        <f>T42</f>
        <v>91.76</v>
      </c>
      <c r="V42" s="24">
        <v>98.21</v>
      </c>
      <c r="W42" s="24">
        <f t="shared" si="41"/>
        <v>-6.44999999999999</v>
      </c>
      <c r="X42" s="24">
        <f t="shared" si="42"/>
        <v>85.31</v>
      </c>
    </row>
    <row r="43" ht="20" hidden="1" customHeight="1" spans="1:24">
      <c r="A43" s="22" t="s">
        <v>56</v>
      </c>
      <c r="B43" s="23">
        <f>D43+L43</f>
        <v>237</v>
      </c>
      <c r="C43" s="24">
        <f>E43+M43</f>
        <v>232.56</v>
      </c>
      <c r="D43" s="25">
        <f>F43+H43+J43</f>
        <v>73</v>
      </c>
      <c r="E43" s="24">
        <f>G43+I43+K43</f>
        <v>69.36</v>
      </c>
      <c r="F43" s="23">
        <v>15</v>
      </c>
      <c r="G43" s="24">
        <f t="shared" si="44"/>
        <v>16.2</v>
      </c>
      <c r="H43" s="23">
        <v>37</v>
      </c>
      <c r="I43" s="24">
        <f t="shared" si="45"/>
        <v>35.52</v>
      </c>
      <c r="J43" s="23">
        <v>21</v>
      </c>
      <c r="K43" s="24">
        <f t="shared" si="46"/>
        <v>17.64</v>
      </c>
      <c r="L43" s="25">
        <f>N43+P43+R43</f>
        <v>164</v>
      </c>
      <c r="M43" s="24">
        <f>O43+Q43+S43</f>
        <v>163.2</v>
      </c>
      <c r="N43" s="23">
        <v>88</v>
      </c>
      <c r="O43" s="24">
        <f>ROUND(N43*900*12/10000,2)</f>
        <v>95.04</v>
      </c>
      <c r="P43" s="27">
        <v>36</v>
      </c>
      <c r="Q43" s="24">
        <f>ROUND(P43*800*12/10000,2)</f>
        <v>34.56</v>
      </c>
      <c r="R43" s="37">
        <v>40</v>
      </c>
      <c r="S43" s="38">
        <f>ROUND(R43*700*12/10000,2)</f>
        <v>33.6</v>
      </c>
      <c r="T43" s="24">
        <f>ROUND(C43*0.48,2)</f>
        <v>111.63</v>
      </c>
      <c r="U43" s="24">
        <f>T43</f>
        <v>111.63</v>
      </c>
      <c r="V43" s="24">
        <v>118.31</v>
      </c>
      <c r="W43" s="24">
        <f t="shared" si="41"/>
        <v>-6.68000000000001</v>
      </c>
      <c r="X43" s="24">
        <f t="shared" si="42"/>
        <v>104.95</v>
      </c>
    </row>
    <row r="44" s="1" customFormat="1" ht="20" hidden="1" customHeight="1" spans="1:25">
      <c r="A44" s="20" t="s">
        <v>57</v>
      </c>
      <c r="B44" s="21">
        <f>SUM(B45:B47)</f>
        <v>908</v>
      </c>
      <c r="C44" s="21">
        <f>SUM(C45:C47)</f>
        <v>896.4</v>
      </c>
      <c r="D44" s="21">
        <f t="shared" ref="C44:X44" si="47">SUM(D45:D47)</f>
        <v>271</v>
      </c>
      <c r="E44" s="21">
        <f t="shared" si="47"/>
        <v>252</v>
      </c>
      <c r="F44" s="21">
        <f t="shared" si="47"/>
        <v>32</v>
      </c>
      <c r="G44" s="21">
        <f t="shared" si="47"/>
        <v>34.56</v>
      </c>
      <c r="H44" s="21">
        <f t="shared" si="47"/>
        <v>139</v>
      </c>
      <c r="I44" s="21">
        <f t="shared" si="47"/>
        <v>133.44</v>
      </c>
      <c r="J44" s="21">
        <f t="shared" si="47"/>
        <v>100</v>
      </c>
      <c r="K44" s="21">
        <f t="shared" si="47"/>
        <v>84</v>
      </c>
      <c r="L44" s="21">
        <f t="shared" si="47"/>
        <v>637</v>
      </c>
      <c r="M44" s="21">
        <f t="shared" si="47"/>
        <v>644.4</v>
      </c>
      <c r="N44" s="21">
        <f t="shared" si="47"/>
        <v>404</v>
      </c>
      <c r="O44" s="21">
        <f t="shared" si="47"/>
        <v>436.32</v>
      </c>
      <c r="P44" s="28">
        <f t="shared" si="47"/>
        <v>103</v>
      </c>
      <c r="Q44" s="21">
        <f t="shared" si="47"/>
        <v>98.88</v>
      </c>
      <c r="R44" s="39">
        <f t="shared" si="47"/>
        <v>130</v>
      </c>
      <c r="S44" s="21">
        <f t="shared" si="47"/>
        <v>109.2</v>
      </c>
      <c r="T44" s="21">
        <f t="shared" si="47"/>
        <v>430.28</v>
      </c>
      <c r="U44" s="21">
        <f t="shared" si="47"/>
        <v>430.28</v>
      </c>
      <c r="V44" s="21">
        <f t="shared" si="47"/>
        <v>455.04</v>
      </c>
      <c r="W44" s="21">
        <f t="shared" si="47"/>
        <v>-24.76</v>
      </c>
      <c r="X44" s="21">
        <f t="shared" si="47"/>
        <v>405.52</v>
      </c>
      <c r="Y44" s="2"/>
    </row>
    <row r="45" s="1" customFormat="1" ht="20" hidden="1" customHeight="1" spans="1:25">
      <c r="A45" s="26" t="s">
        <v>58</v>
      </c>
      <c r="B45" s="23">
        <f>D45+L45</f>
        <v>122</v>
      </c>
      <c r="C45" s="24">
        <f>E45+M45</f>
        <v>120.6</v>
      </c>
      <c r="D45" s="25">
        <f>F45+H45+J45</f>
        <v>29</v>
      </c>
      <c r="E45" s="24">
        <f>G45+I45+K45</f>
        <v>27.24</v>
      </c>
      <c r="F45" s="23">
        <v>2</v>
      </c>
      <c r="G45" s="24">
        <f t="shared" ref="G45:G47" si="48">ROUND(F45*900*12/10000,2)</f>
        <v>2.16</v>
      </c>
      <c r="H45" s="23">
        <v>20</v>
      </c>
      <c r="I45" s="24">
        <f t="shared" ref="I45:I47" si="49">ROUND(H45*800*12/10000,2)</f>
        <v>19.2</v>
      </c>
      <c r="J45" s="23">
        <v>7</v>
      </c>
      <c r="K45" s="24">
        <f t="shared" ref="K45:K47" si="50">ROUND(J45*700*12/10000,2)</f>
        <v>5.88</v>
      </c>
      <c r="L45" s="25">
        <f>N45+P45+R45</f>
        <v>93</v>
      </c>
      <c r="M45" s="24">
        <f>O45+Q45+S45</f>
        <v>93.36</v>
      </c>
      <c r="N45" s="23">
        <v>54</v>
      </c>
      <c r="O45" s="24">
        <f>ROUND(N45*900*12/10000,2)</f>
        <v>58.32</v>
      </c>
      <c r="P45" s="27">
        <v>19</v>
      </c>
      <c r="Q45" s="24">
        <f>ROUND(P45*800*12/10000,2)</f>
        <v>18.24</v>
      </c>
      <c r="R45" s="37">
        <v>20</v>
      </c>
      <c r="S45" s="38">
        <f>ROUND(R45*700*12/10000,2)</f>
        <v>16.8</v>
      </c>
      <c r="T45" s="24">
        <f>ROUND(C45*0.48,2)</f>
        <v>57.89</v>
      </c>
      <c r="U45" s="24">
        <f>T45</f>
        <v>57.89</v>
      </c>
      <c r="V45" s="24">
        <v>59.85</v>
      </c>
      <c r="W45" s="24">
        <f>U45-V45</f>
        <v>-1.96</v>
      </c>
      <c r="X45" s="24">
        <f>T45+W45</f>
        <v>55.93</v>
      </c>
      <c r="Y45" s="2"/>
    </row>
    <row r="46" ht="20" hidden="1" customHeight="1" spans="1:24">
      <c r="A46" s="22" t="s">
        <v>59</v>
      </c>
      <c r="B46" s="23">
        <f>D46+L46</f>
        <v>291</v>
      </c>
      <c r="C46" s="24">
        <f>E46+M46</f>
        <v>273.72</v>
      </c>
      <c r="D46" s="25">
        <f>F46+H46+J46</f>
        <v>96</v>
      </c>
      <c r="E46" s="24">
        <f>G46+I46+K46</f>
        <v>87.72</v>
      </c>
      <c r="F46" s="23">
        <v>10</v>
      </c>
      <c r="G46" s="24">
        <f t="shared" si="48"/>
        <v>10.8</v>
      </c>
      <c r="H46" s="23">
        <v>39</v>
      </c>
      <c r="I46" s="24">
        <f t="shared" si="49"/>
        <v>37.44</v>
      </c>
      <c r="J46" s="23">
        <v>47</v>
      </c>
      <c r="K46" s="24">
        <f t="shared" si="50"/>
        <v>39.48</v>
      </c>
      <c r="L46" s="25">
        <f>N46+P46+R46</f>
        <v>195</v>
      </c>
      <c r="M46" s="24">
        <f>O46+Q46+S46</f>
        <v>186</v>
      </c>
      <c r="N46" s="23">
        <v>78</v>
      </c>
      <c r="O46" s="24">
        <f>ROUND(N46*900*12/10000,2)</f>
        <v>84.24</v>
      </c>
      <c r="P46" s="27">
        <v>29</v>
      </c>
      <c r="Q46" s="24">
        <f>ROUND(P46*800*12/10000,2)</f>
        <v>27.84</v>
      </c>
      <c r="R46" s="37">
        <v>88</v>
      </c>
      <c r="S46" s="38">
        <f>ROUND(R46*700*12/10000,2)</f>
        <v>73.92</v>
      </c>
      <c r="T46" s="24">
        <f>ROUND(C46*0.48,2)</f>
        <v>131.39</v>
      </c>
      <c r="U46" s="24">
        <f>T46</f>
        <v>131.39</v>
      </c>
      <c r="V46" s="24">
        <v>138.41</v>
      </c>
      <c r="W46" s="24">
        <f>U46-V46</f>
        <v>-7.02000000000001</v>
      </c>
      <c r="X46" s="24">
        <f>T46+W46</f>
        <v>124.37</v>
      </c>
    </row>
    <row r="47" s="2" customFormat="1" ht="20" hidden="1" customHeight="1" spans="1:24">
      <c r="A47" s="22" t="s">
        <v>60</v>
      </c>
      <c r="B47" s="23">
        <f>D47+L47</f>
        <v>495</v>
      </c>
      <c r="C47" s="24">
        <f>E47+M47</f>
        <v>502.08</v>
      </c>
      <c r="D47" s="25">
        <f>F47+H47+J47</f>
        <v>146</v>
      </c>
      <c r="E47" s="24">
        <f>G47+I47+K47</f>
        <v>137.04</v>
      </c>
      <c r="F47" s="23">
        <v>20</v>
      </c>
      <c r="G47" s="24">
        <f t="shared" si="48"/>
        <v>21.6</v>
      </c>
      <c r="H47" s="23">
        <v>80</v>
      </c>
      <c r="I47" s="24">
        <f t="shared" si="49"/>
        <v>76.8</v>
      </c>
      <c r="J47" s="23">
        <v>46</v>
      </c>
      <c r="K47" s="24">
        <f t="shared" si="50"/>
        <v>38.64</v>
      </c>
      <c r="L47" s="25">
        <f>N47+P47+R47</f>
        <v>349</v>
      </c>
      <c r="M47" s="24">
        <f>O47+Q47+S47</f>
        <v>365.04</v>
      </c>
      <c r="N47" s="23">
        <v>272</v>
      </c>
      <c r="O47" s="24">
        <f>ROUND(N47*900*12/10000,2)</f>
        <v>293.76</v>
      </c>
      <c r="P47" s="27">
        <v>55</v>
      </c>
      <c r="Q47" s="24">
        <f>ROUND(P47*800*12/10000,2)</f>
        <v>52.8</v>
      </c>
      <c r="R47" s="37">
        <v>22</v>
      </c>
      <c r="S47" s="38">
        <f>ROUND(R47*700*12/10000,2)</f>
        <v>18.48</v>
      </c>
      <c r="T47" s="24">
        <f>ROUND(C47*0.48,2)</f>
        <v>241</v>
      </c>
      <c r="U47" s="24">
        <f>T47</f>
        <v>241</v>
      </c>
      <c r="V47" s="24">
        <v>256.78</v>
      </c>
      <c r="W47" s="24">
        <f>U47-V47</f>
        <v>-15.78</v>
      </c>
      <c r="X47" s="24">
        <f>T47+W47</f>
        <v>225.22</v>
      </c>
    </row>
    <row r="48" s="1" customFormat="1" ht="20" hidden="1" customHeight="1" spans="1:25">
      <c r="A48" s="20" t="s">
        <v>61</v>
      </c>
      <c r="B48" s="21">
        <f>SUM(B49:B51)</f>
        <v>793</v>
      </c>
      <c r="C48" s="21">
        <f>SUM(C49:C51)</f>
        <v>756.12</v>
      </c>
      <c r="D48" s="21">
        <f t="shared" ref="C48:X48" si="51">SUM(D49:D51)</f>
        <v>335</v>
      </c>
      <c r="E48" s="21">
        <f t="shared" si="51"/>
        <v>310.44</v>
      </c>
      <c r="F48" s="21">
        <f t="shared" si="51"/>
        <v>47</v>
      </c>
      <c r="G48" s="21">
        <f t="shared" si="51"/>
        <v>50.76</v>
      </c>
      <c r="H48" s="21">
        <f t="shared" si="51"/>
        <v>148</v>
      </c>
      <c r="I48" s="21">
        <f t="shared" si="51"/>
        <v>142.08</v>
      </c>
      <c r="J48" s="21">
        <f t="shared" si="51"/>
        <v>140</v>
      </c>
      <c r="K48" s="21">
        <f t="shared" si="51"/>
        <v>117.6</v>
      </c>
      <c r="L48" s="21">
        <f t="shared" si="51"/>
        <v>458</v>
      </c>
      <c r="M48" s="21">
        <f t="shared" si="51"/>
        <v>445.68</v>
      </c>
      <c r="N48" s="21">
        <f t="shared" si="51"/>
        <v>217</v>
      </c>
      <c r="O48" s="21">
        <f t="shared" si="51"/>
        <v>234.36</v>
      </c>
      <c r="P48" s="28">
        <f t="shared" si="51"/>
        <v>74</v>
      </c>
      <c r="Q48" s="21">
        <f t="shared" si="51"/>
        <v>71.04</v>
      </c>
      <c r="R48" s="39">
        <f t="shared" si="51"/>
        <v>167</v>
      </c>
      <c r="S48" s="21">
        <f t="shared" si="51"/>
        <v>140.28</v>
      </c>
      <c r="T48" s="21">
        <f t="shared" si="51"/>
        <v>362.94</v>
      </c>
      <c r="U48" s="21">
        <f t="shared" si="51"/>
        <v>362.94</v>
      </c>
      <c r="V48" s="21">
        <f t="shared" si="51"/>
        <v>388.86</v>
      </c>
      <c r="W48" s="21">
        <f t="shared" si="51"/>
        <v>-25.92</v>
      </c>
      <c r="X48" s="21">
        <f t="shared" si="51"/>
        <v>337.02</v>
      </c>
      <c r="Y48" s="2"/>
    </row>
    <row r="49" ht="20" hidden="1" customHeight="1" spans="1:24">
      <c r="A49" s="22" t="s">
        <v>62</v>
      </c>
      <c r="B49" s="23">
        <f>D49+L49</f>
        <v>25</v>
      </c>
      <c r="C49" s="24">
        <f>E49+M49</f>
        <v>23.64</v>
      </c>
      <c r="D49" s="25">
        <f>F49+H49+J49</f>
        <v>7</v>
      </c>
      <c r="E49" s="24">
        <f>G49+I49+K49</f>
        <v>6.6</v>
      </c>
      <c r="F49" s="23">
        <v>2</v>
      </c>
      <c r="G49" s="24">
        <f t="shared" ref="G49:G51" si="52">ROUND(F49*900*12/10000,2)</f>
        <v>2.16</v>
      </c>
      <c r="H49" s="23">
        <v>2</v>
      </c>
      <c r="I49" s="24">
        <f t="shared" ref="I49:I51" si="53">ROUND(H49*800*12/10000,2)</f>
        <v>1.92</v>
      </c>
      <c r="J49" s="23">
        <v>3</v>
      </c>
      <c r="K49" s="24">
        <f t="shared" ref="K49:K51" si="54">ROUND(J49*700*12/10000,2)</f>
        <v>2.52</v>
      </c>
      <c r="L49" s="25">
        <f>N49+P49+R49</f>
        <v>18</v>
      </c>
      <c r="M49" s="24">
        <f>O49+Q49+S49</f>
        <v>17.04</v>
      </c>
      <c r="N49" s="23">
        <v>7</v>
      </c>
      <c r="O49" s="24">
        <f>ROUND(N49*900*12/10000,2)</f>
        <v>7.56</v>
      </c>
      <c r="P49" s="27">
        <v>2</v>
      </c>
      <c r="Q49" s="24">
        <f>ROUND(P49*800*12/10000,2)</f>
        <v>1.92</v>
      </c>
      <c r="R49" s="37">
        <v>9</v>
      </c>
      <c r="S49" s="38">
        <f>ROUND(R49*700*12/10000,2)</f>
        <v>7.56</v>
      </c>
      <c r="T49" s="24">
        <f>ROUND(C49*0.48,2)</f>
        <v>11.35</v>
      </c>
      <c r="U49" s="24">
        <f>T49</f>
        <v>11.35</v>
      </c>
      <c r="V49" s="24">
        <v>12.56</v>
      </c>
      <c r="W49" s="24">
        <f>U49-V49</f>
        <v>-1.21</v>
      </c>
      <c r="X49" s="24">
        <f>T49+W49</f>
        <v>10.14</v>
      </c>
    </row>
    <row r="50" ht="20" hidden="1" customHeight="1" spans="1:24">
      <c r="A50" s="22" t="s">
        <v>63</v>
      </c>
      <c r="B50" s="23">
        <f>D50+L50</f>
        <v>116</v>
      </c>
      <c r="C50" s="24">
        <f>E50+M50</f>
        <v>112.44</v>
      </c>
      <c r="D50" s="25">
        <f>F50+H50+J50</f>
        <v>40</v>
      </c>
      <c r="E50" s="24">
        <f>G50+I50+K50</f>
        <v>37.56</v>
      </c>
      <c r="F50" s="23">
        <v>6</v>
      </c>
      <c r="G50" s="24">
        <f t="shared" si="52"/>
        <v>6.48</v>
      </c>
      <c r="H50" s="23">
        <v>21</v>
      </c>
      <c r="I50" s="24">
        <f t="shared" si="53"/>
        <v>20.16</v>
      </c>
      <c r="J50" s="23">
        <v>13</v>
      </c>
      <c r="K50" s="24">
        <f t="shared" si="54"/>
        <v>10.92</v>
      </c>
      <c r="L50" s="25">
        <f>N50+P50+R50</f>
        <v>76</v>
      </c>
      <c r="M50" s="24">
        <f>O50+Q50+S50</f>
        <v>74.88</v>
      </c>
      <c r="N50" s="23">
        <v>39</v>
      </c>
      <c r="O50" s="24">
        <f>ROUND(N50*900*12/10000,2)</f>
        <v>42.12</v>
      </c>
      <c r="P50" s="27">
        <v>14</v>
      </c>
      <c r="Q50" s="24">
        <f>ROUND(P50*800*12/10000,2)</f>
        <v>13.44</v>
      </c>
      <c r="R50" s="37">
        <v>23</v>
      </c>
      <c r="S50" s="38">
        <f>ROUND(R50*700*12/10000,2)</f>
        <v>19.32</v>
      </c>
      <c r="T50" s="24">
        <f>ROUND(C50*0.48,2)</f>
        <v>53.97</v>
      </c>
      <c r="U50" s="24">
        <f>T50</f>
        <v>53.97</v>
      </c>
      <c r="V50" s="24">
        <v>56.85</v>
      </c>
      <c r="W50" s="24">
        <f>U50-V50</f>
        <v>-2.88</v>
      </c>
      <c r="X50" s="24">
        <f>T50+W50</f>
        <v>51.09</v>
      </c>
    </row>
    <row r="51" ht="20" hidden="1" customHeight="1" spans="1:24">
      <c r="A51" s="22" t="s">
        <v>64</v>
      </c>
      <c r="B51" s="23">
        <f>D51+L51</f>
        <v>652</v>
      </c>
      <c r="C51" s="24">
        <f>E51+M51</f>
        <v>620.04</v>
      </c>
      <c r="D51" s="25">
        <f>F51+H51+J51</f>
        <v>288</v>
      </c>
      <c r="E51" s="24">
        <f>G51+I51+K51</f>
        <v>266.28</v>
      </c>
      <c r="F51" s="23">
        <v>39</v>
      </c>
      <c r="G51" s="24">
        <f t="shared" si="52"/>
        <v>42.12</v>
      </c>
      <c r="H51" s="23">
        <v>125</v>
      </c>
      <c r="I51" s="24">
        <f t="shared" si="53"/>
        <v>120</v>
      </c>
      <c r="J51" s="23">
        <v>124</v>
      </c>
      <c r="K51" s="24">
        <f t="shared" si="54"/>
        <v>104.16</v>
      </c>
      <c r="L51" s="25">
        <f>N51+P51+R51</f>
        <v>364</v>
      </c>
      <c r="M51" s="24">
        <f>O51+Q51+S51</f>
        <v>353.76</v>
      </c>
      <c r="N51" s="23">
        <v>171</v>
      </c>
      <c r="O51" s="24">
        <f>ROUND(N51*900*12/10000,2)</f>
        <v>184.68</v>
      </c>
      <c r="P51" s="27">
        <v>58</v>
      </c>
      <c r="Q51" s="24">
        <f>ROUND(P51*800*12/10000,2)</f>
        <v>55.68</v>
      </c>
      <c r="R51" s="37">
        <v>135</v>
      </c>
      <c r="S51" s="38">
        <f>ROUND(R51*700*12/10000,2)</f>
        <v>113.4</v>
      </c>
      <c r="T51" s="24">
        <f>ROUND(C51*0.48,2)</f>
        <v>297.62</v>
      </c>
      <c r="U51" s="24">
        <f>T51</f>
        <v>297.62</v>
      </c>
      <c r="V51" s="24">
        <v>319.45</v>
      </c>
      <c r="W51" s="24">
        <f>U51-V51</f>
        <v>-21.83</v>
      </c>
      <c r="X51" s="24">
        <f>T51+W51</f>
        <v>275.79</v>
      </c>
    </row>
    <row r="52" s="1" customFormat="1" ht="20" hidden="1" customHeight="1" spans="1:25">
      <c r="A52" s="20" t="s">
        <v>65</v>
      </c>
      <c r="B52" s="21">
        <f>SUM(B53:B54)</f>
        <v>638</v>
      </c>
      <c r="C52" s="21">
        <f>SUM(C53:C54)</f>
        <v>603.6</v>
      </c>
      <c r="D52" s="21">
        <f t="shared" ref="C52:X52" si="55">SUM(D53:D54)</f>
        <v>339</v>
      </c>
      <c r="E52" s="21">
        <f t="shared" si="55"/>
        <v>311.4</v>
      </c>
      <c r="F52" s="21">
        <f t="shared" si="55"/>
        <v>50</v>
      </c>
      <c r="G52" s="21">
        <f t="shared" si="55"/>
        <v>54</v>
      </c>
      <c r="H52" s="21">
        <f t="shared" si="55"/>
        <v>122</v>
      </c>
      <c r="I52" s="21">
        <f t="shared" si="55"/>
        <v>117.12</v>
      </c>
      <c r="J52" s="21">
        <f t="shared" si="55"/>
        <v>167</v>
      </c>
      <c r="K52" s="21">
        <f t="shared" si="55"/>
        <v>140.28</v>
      </c>
      <c r="L52" s="21">
        <f t="shared" si="55"/>
        <v>299</v>
      </c>
      <c r="M52" s="21">
        <f t="shared" si="55"/>
        <v>292.2</v>
      </c>
      <c r="N52" s="21">
        <f t="shared" si="55"/>
        <v>142</v>
      </c>
      <c r="O52" s="21">
        <f t="shared" si="55"/>
        <v>153.36</v>
      </c>
      <c r="P52" s="28">
        <f t="shared" si="55"/>
        <v>58</v>
      </c>
      <c r="Q52" s="21">
        <f t="shared" si="55"/>
        <v>55.68</v>
      </c>
      <c r="R52" s="39">
        <f t="shared" si="55"/>
        <v>99</v>
      </c>
      <c r="S52" s="21">
        <f t="shared" si="55"/>
        <v>83.16</v>
      </c>
      <c r="T52" s="21">
        <f t="shared" si="55"/>
        <v>289.73</v>
      </c>
      <c r="U52" s="21">
        <f t="shared" si="55"/>
        <v>289.73</v>
      </c>
      <c r="V52" s="21">
        <f t="shared" si="55"/>
        <v>306.89</v>
      </c>
      <c r="W52" s="21">
        <f t="shared" si="55"/>
        <v>-17.16</v>
      </c>
      <c r="X52" s="21">
        <f t="shared" si="55"/>
        <v>272.57</v>
      </c>
      <c r="Y52" s="2"/>
    </row>
    <row r="53" ht="20" hidden="1" customHeight="1" spans="1:24">
      <c r="A53" s="22" t="s">
        <v>66</v>
      </c>
      <c r="B53" s="23">
        <f>D53+L53</f>
        <v>212</v>
      </c>
      <c r="C53" s="24">
        <f>E53+M53</f>
        <v>202.2</v>
      </c>
      <c r="D53" s="25">
        <f>F53+H53+J53</f>
        <v>118</v>
      </c>
      <c r="E53" s="24">
        <f>G53+I53+K53</f>
        <v>107.04</v>
      </c>
      <c r="F53" s="23">
        <v>17</v>
      </c>
      <c r="G53" s="24">
        <f t="shared" ref="G53:G58" si="56">ROUND(F53*900*12/10000,2)</f>
        <v>18.36</v>
      </c>
      <c r="H53" s="23">
        <v>32</v>
      </c>
      <c r="I53" s="24">
        <f t="shared" ref="I53:I58" si="57">ROUND(H53*800*12/10000,2)</f>
        <v>30.72</v>
      </c>
      <c r="J53" s="23">
        <v>69</v>
      </c>
      <c r="K53" s="24">
        <f t="shared" ref="K53:K58" si="58">ROUND(J53*700*12/10000,2)</f>
        <v>57.96</v>
      </c>
      <c r="L53" s="25">
        <f>N53+P53+R53</f>
        <v>94</v>
      </c>
      <c r="M53" s="24">
        <f>O53+Q53+S53</f>
        <v>95.16</v>
      </c>
      <c r="N53" s="23">
        <v>61</v>
      </c>
      <c r="O53" s="24">
        <f>ROUND(N53*900*12/10000,2)</f>
        <v>65.88</v>
      </c>
      <c r="P53" s="27">
        <v>13</v>
      </c>
      <c r="Q53" s="24">
        <f>ROUND(P53*800*12/10000,2)</f>
        <v>12.48</v>
      </c>
      <c r="R53" s="37">
        <v>20</v>
      </c>
      <c r="S53" s="38">
        <f>ROUND(R53*700*12/10000,2)</f>
        <v>16.8</v>
      </c>
      <c r="T53" s="24">
        <f>ROUND(C53*0.48,2)</f>
        <v>97.06</v>
      </c>
      <c r="U53" s="24">
        <f>T53</f>
        <v>97.06</v>
      </c>
      <c r="V53" s="24">
        <v>103.68</v>
      </c>
      <c r="W53" s="24">
        <f>U53-V53</f>
        <v>-6.62</v>
      </c>
      <c r="X53" s="24">
        <f>T53+W53</f>
        <v>90.44</v>
      </c>
    </row>
    <row r="54" ht="20" hidden="1" customHeight="1" spans="1:24">
      <c r="A54" s="22" t="s">
        <v>67</v>
      </c>
      <c r="B54" s="23">
        <f>D54+L54</f>
        <v>426</v>
      </c>
      <c r="C54" s="24">
        <f>E54+M54</f>
        <v>401.4</v>
      </c>
      <c r="D54" s="25">
        <f>F54+H54+J54</f>
        <v>221</v>
      </c>
      <c r="E54" s="24">
        <f>G54+I54+K54</f>
        <v>204.36</v>
      </c>
      <c r="F54" s="23">
        <v>33</v>
      </c>
      <c r="G54" s="24">
        <f t="shared" si="56"/>
        <v>35.64</v>
      </c>
      <c r="H54" s="23">
        <v>90</v>
      </c>
      <c r="I54" s="24">
        <f t="shared" si="57"/>
        <v>86.4</v>
      </c>
      <c r="J54" s="23">
        <v>98</v>
      </c>
      <c r="K54" s="24">
        <f t="shared" si="58"/>
        <v>82.32</v>
      </c>
      <c r="L54" s="25">
        <f>N54+P54+R54</f>
        <v>205</v>
      </c>
      <c r="M54" s="24">
        <f>O54+Q54+S54</f>
        <v>197.04</v>
      </c>
      <c r="N54" s="23">
        <v>81</v>
      </c>
      <c r="O54" s="24">
        <f>ROUND(N54*900*12/10000,2)</f>
        <v>87.48</v>
      </c>
      <c r="P54" s="27">
        <v>45</v>
      </c>
      <c r="Q54" s="24">
        <f>ROUND(P54*800*12/10000,2)</f>
        <v>43.2</v>
      </c>
      <c r="R54" s="37">
        <v>79</v>
      </c>
      <c r="S54" s="38">
        <f>ROUND(R54*700*12/10000,2)</f>
        <v>66.36</v>
      </c>
      <c r="T54" s="24">
        <f>ROUND(C54*0.48,2)</f>
        <v>192.67</v>
      </c>
      <c r="U54" s="24">
        <f>T54</f>
        <v>192.67</v>
      </c>
      <c r="V54" s="24">
        <v>203.21</v>
      </c>
      <c r="W54" s="24">
        <f>U54-V54</f>
        <v>-10.54</v>
      </c>
      <c r="X54" s="24">
        <f>T54+W54</f>
        <v>182.13</v>
      </c>
    </row>
    <row r="55" s="1" customFormat="1" ht="20" hidden="1" customHeight="1" spans="1:25">
      <c r="A55" s="20" t="s">
        <v>68</v>
      </c>
      <c r="B55" s="21">
        <f>SUM(B56:B58)</f>
        <v>1069</v>
      </c>
      <c r="C55" s="21">
        <f>SUM(C56:C58)</f>
        <v>1017.72</v>
      </c>
      <c r="D55" s="15">
        <f t="shared" ref="B55:Y55" si="59">SUM(D56:D58)</f>
        <v>545</v>
      </c>
      <c r="E55" s="21">
        <f t="shared" si="59"/>
        <v>506.88</v>
      </c>
      <c r="F55" s="21">
        <f t="shared" si="59"/>
        <v>93</v>
      </c>
      <c r="G55" s="21">
        <f t="shared" si="59"/>
        <v>100.44</v>
      </c>
      <c r="H55" s="21">
        <f t="shared" si="59"/>
        <v>223</v>
      </c>
      <c r="I55" s="21">
        <f t="shared" si="59"/>
        <v>214.08</v>
      </c>
      <c r="J55" s="21">
        <f t="shared" si="59"/>
        <v>229</v>
      </c>
      <c r="K55" s="21">
        <f t="shared" si="59"/>
        <v>192.36</v>
      </c>
      <c r="L55" s="15">
        <f t="shared" si="59"/>
        <v>524</v>
      </c>
      <c r="M55" s="21">
        <f t="shared" si="59"/>
        <v>510.84</v>
      </c>
      <c r="N55" s="21">
        <f t="shared" si="59"/>
        <v>237</v>
      </c>
      <c r="O55" s="21">
        <f t="shared" si="59"/>
        <v>255.96</v>
      </c>
      <c r="P55" s="21">
        <f t="shared" si="59"/>
        <v>115</v>
      </c>
      <c r="Q55" s="21">
        <f t="shared" si="59"/>
        <v>110.4</v>
      </c>
      <c r="R55" s="21">
        <f t="shared" si="59"/>
        <v>172</v>
      </c>
      <c r="S55" s="21">
        <f t="shared" si="59"/>
        <v>144.48</v>
      </c>
      <c r="T55" s="21">
        <f t="shared" si="59"/>
        <v>488.5</v>
      </c>
      <c r="U55" s="21">
        <f t="shared" si="59"/>
        <v>488.5</v>
      </c>
      <c r="V55" s="21">
        <f t="shared" si="59"/>
        <v>511.55</v>
      </c>
      <c r="W55" s="21">
        <f t="shared" si="59"/>
        <v>-23.05</v>
      </c>
      <c r="X55" s="21">
        <f t="shared" si="59"/>
        <v>465.45</v>
      </c>
      <c r="Y55" s="2"/>
    </row>
    <row r="56" s="2" customFormat="1" ht="20" hidden="1" customHeight="1" spans="1:24">
      <c r="A56" s="22" t="s">
        <v>69</v>
      </c>
      <c r="B56" s="23">
        <f t="shared" ref="B56:B58" si="60">D56+L56</f>
        <v>55</v>
      </c>
      <c r="C56" s="24">
        <f t="shared" ref="C56:C58" si="61">E56+M56</f>
        <v>51.6</v>
      </c>
      <c r="D56" s="25">
        <f t="shared" ref="D56:D58" si="62">F56+H56+J56</f>
        <v>24</v>
      </c>
      <c r="E56" s="24">
        <f t="shared" ref="E56:E58" si="63">G56+I56+K56</f>
        <v>21.96</v>
      </c>
      <c r="F56" s="23">
        <v>1</v>
      </c>
      <c r="G56" s="24">
        <f t="shared" si="56"/>
        <v>1.08</v>
      </c>
      <c r="H56" s="23">
        <v>13</v>
      </c>
      <c r="I56" s="24">
        <f t="shared" si="57"/>
        <v>12.48</v>
      </c>
      <c r="J56" s="23">
        <v>10</v>
      </c>
      <c r="K56" s="24">
        <f t="shared" si="58"/>
        <v>8.4</v>
      </c>
      <c r="L56" s="25">
        <f t="shared" ref="L56:L58" si="64">N56+P56+R56</f>
        <v>31</v>
      </c>
      <c r="M56" s="24">
        <f t="shared" ref="M56:M58" si="65">O56+Q56+S56</f>
        <v>29.64</v>
      </c>
      <c r="N56" s="23">
        <v>14</v>
      </c>
      <c r="O56" s="24">
        <f t="shared" ref="O56:O58" si="66">ROUND(N56*900*12/10000,2)</f>
        <v>15.12</v>
      </c>
      <c r="P56" s="27">
        <v>2</v>
      </c>
      <c r="Q56" s="24">
        <f t="shared" ref="Q56:Q58" si="67">ROUND(P56*800*12/10000,2)</f>
        <v>1.92</v>
      </c>
      <c r="R56" s="37">
        <v>15</v>
      </c>
      <c r="S56" s="38">
        <f t="shared" ref="S56:S58" si="68">ROUND(R56*700*12/10000,2)</f>
        <v>12.6</v>
      </c>
      <c r="T56" s="24">
        <f t="shared" ref="T56:T58" si="69">ROUND(C56*0.48,2)</f>
        <v>24.77</v>
      </c>
      <c r="U56" s="24">
        <f t="shared" ref="U56:U58" si="70">T56</f>
        <v>24.77</v>
      </c>
      <c r="V56" s="24">
        <v>24.77</v>
      </c>
      <c r="W56" s="24">
        <f t="shared" ref="W55:W66" si="71">U56-V56</f>
        <v>0</v>
      </c>
      <c r="X56" s="24">
        <f t="shared" ref="X55:X66" si="72">T56+W56</f>
        <v>24.77</v>
      </c>
    </row>
    <row r="57" ht="20" hidden="1" customHeight="1" spans="1:24">
      <c r="A57" s="22" t="s">
        <v>70</v>
      </c>
      <c r="B57" s="23">
        <f t="shared" si="60"/>
        <v>746</v>
      </c>
      <c r="C57" s="24">
        <f t="shared" si="61"/>
        <v>713.28</v>
      </c>
      <c r="D57" s="25">
        <f t="shared" si="62"/>
        <v>401</v>
      </c>
      <c r="E57" s="24">
        <f t="shared" si="63"/>
        <v>373.8</v>
      </c>
      <c r="F57" s="23">
        <v>70</v>
      </c>
      <c r="G57" s="24">
        <f t="shared" si="56"/>
        <v>75.6</v>
      </c>
      <c r="H57" s="23">
        <v>168</v>
      </c>
      <c r="I57" s="24">
        <f t="shared" si="57"/>
        <v>161.28</v>
      </c>
      <c r="J57" s="23">
        <v>163</v>
      </c>
      <c r="K57" s="24">
        <f t="shared" si="58"/>
        <v>136.92</v>
      </c>
      <c r="L57" s="25">
        <f t="shared" si="64"/>
        <v>345</v>
      </c>
      <c r="M57" s="24">
        <f t="shared" si="65"/>
        <v>339.48</v>
      </c>
      <c r="N57" s="23">
        <v>163</v>
      </c>
      <c r="O57" s="24">
        <f t="shared" si="66"/>
        <v>176.04</v>
      </c>
      <c r="P57" s="27">
        <v>88</v>
      </c>
      <c r="Q57" s="24">
        <f t="shared" si="67"/>
        <v>84.48</v>
      </c>
      <c r="R57" s="37">
        <v>94</v>
      </c>
      <c r="S57" s="38">
        <f t="shared" si="68"/>
        <v>78.96</v>
      </c>
      <c r="T57" s="24">
        <f t="shared" si="69"/>
        <v>342.37</v>
      </c>
      <c r="U57" s="24">
        <f t="shared" si="70"/>
        <v>342.37</v>
      </c>
      <c r="V57" s="24">
        <v>359.54</v>
      </c>
      <c r="W57" s="24">
        <f t="shared" si="71"/>
        <v>-17.17</v>
      </c>
      <c r="X57" s="24">
        <f t="shared" si="72"/>
        <v>325.2</v>
      </c>
    </row>
    <row r="58" ht="20" hidden="1" customHeight="1" spans="1:24">
      <c r="A58" s="22" t="s">
        <v>71</v>
      </c>
      <c r="B58" s="23">
        <f t="shared" si="60"/>
        <v>268</v>
      </c>
      <c r="C58" s="24">
        <f t="shared" si="61"/>
        <v>252.84</v>
      </c>
      <c r="D58" s="25">
        <f t="shared" si="62"/>
        <v>120</v>
      </c>
      <c r="E58" s="24">
        <f t="shared" si="63"/>
        <v>111.12</v>
      </c>
      <c r="F58" s="23">
        <v>22</v>
      </c>
      <c r="G58" s="24">
        <f t="shared" si="56"/>
        <v>23.76</v>
      </c>
      <c r="H58" s="23">
        <v>42</v>
      </c>
      <c r="I58" s="24">
        <f t="shared" si="57"/>
        <v>40.32</v>
      </c>
      <c r="J58" s="23">
        <v>56</v>
      </c>
      <c r="K58" s="24">
        <f t="shared" si="58"/>
        <v>47.04</v>
      </c>
      <c r="L58" s="25">
        <f t="shared" si="64"/>
        <v>148</v>
      </c>
      <c r="M58" s="24">
        <f t="shared" si="65"/>
        <v>141.72</v>
      </c>
      <c r="N58" s="23">
        <v>60</v>
      </c>
      <c r="O58" s="24">
        <f t="shared" si="66"/>
        <v>64.8</v>
      </c>
      <c r="P58" s="27">
        <v>25</v>
      </c>
      <c r="Q58" s="24">
        <f t="shared" si="67"/>
        <v>24</v>
      </c>
      <c r="R58" s="37">
        <v>63</v>
      </c>
      <c r="S58" s="38">
        <f t="shared" si="68"/>
        <v>52.92</v>
      </c>
      <c r="T58" s="24">
        <f t="shared" si="69"/>
        <v>121.36</v>
      </c>
      <c r="U58" s="24">
        <f t="shared" si="70"/>
        <v>121.36</v>
      </c>
      <c r="V58" s="24">
        <v>127.24</v>
      </c>
      <c r="W58" s="24">
        <f t="shared" si="71"/>
        <v>-5.88</v>
      </c>
      <c r="X58" s="24">
        <f t="shared" si="72"/>
        <v>115.48</v>
      </c>
    </row>
    <row r="59" s="1" customFormat="1" ht="20" hidden="1" customHeight="1" spans="1:25">
      <c r="A59" s="20" t="s">
        <v>72</v>
      </c>
      <c r="B59" s="21">
        <f>SUM(B60:B62)</f>
        <v>945</v>
      </c>
      <c r="C59" s="21">
        <f>SUM(C60:C62)</f>
        <v>933.24</v>
      </c>
      <c r="D59" s="15">
        <f t="shared" ref="B59:Y59" si="73">SUM(D60:D62)</f>
        <v>394</v>
      </c>
      <c r="E59" s="21">
        <f t="shared" si="73"/>
        <v>370.68</v>
      </c>
      <c r="F59" s="21">
        <f t="shared" si="73"/>
        <v>83</v>
      </c>
      <c r="G59" s="21">
        <f t="shared" si="73"/>
        <v>89.64</v>
      </c>
      <c r="H59" s="21">
        <f t="shared" si="73"/>
        <v>165</v>
      </c>
      <c r="I59" s="21">
        <f t="shared" si="73"/>
        <v>158.4</v>
      </c>
      <c r="J59" s="21">
        <f t="shared" si="73"/>
        <v>146</v>
      </c>
      <c r="K59" s="21">
        <f t="shared" si="73"/>
        <v>122.64</v>
      </c>
      <c r="L59" s="15">
        <f t="shared" si="73"/>
        <v>551</v>
      </c>
      <c r="M59" s="21">
        <f t="shared" si="73"/>
        <v>562.56</v>
      </c>
      <c r="N59" s="21">
        <f t="shared" si="73"/>
        <v>347</v>
      </c>
      <c r="O59" s="21">
        <f t="shared" si="73"/>
        <v>374.76</v>
      </c>
      <c r="P59" s="21">
        <f t="shared" si="73"/>
        <v>137</v>
      </c>
      <c r="Q59" s="21">
        <f t="shared" si="73"/>
        <v>131.52</v>
      </c>
      <c r="R59" s="21">
        <f t="shared" si="73"/>
        <v>67</v>
      </c>
      <c r="S59" s="21">
        <f t="shared" si="73"/>
        <v>56.28</v>
      </c>
      <c r="T59" s="21">
        <f t="shared" si="73"/>
        <v>447.96</v>
      </c>
      <c r="U59" s="21">
        <f t="shared" si="73"/>
        <v>447.96</v>
      </c>
      <c r="V59" s="21">
        <f t="shared" si="73"/>
        <v>469.55</v>
      </c>
      <c r="W59" s="21">
        <f t="shared" si="73"/>
        <v>-21.59</v>
      </c>
      <c r="X59" s="21">
        <f t="shared" si="73"/>
        <v>426.37</v>
      </c>
      <c r="Y59" s="2"/>
    </row>
    <row r="60" s="2" customFormat="1" ht="20" hidden="1" customHeight="1" spans="1:24">
      <c r="A60" s="22" t="s">
        <v>73</v>
      </c>
      <c r="B60" s="23">
        <f t="shared" ref="B60:B62" si="74">D60+L60</f>
        <v>175</v>
      </c>
      <c r="C60" s="24">
        <f>E60+M60</f>
        <v>174.96</v>
      </c>
      <c r="D60" s="25">
        <f t="shared" ref="D60:D62" si="75">F60+H60+J60</f>
        <v>66</v>
      </c>
      <c r="E60" s="24">
        <f t="shared" ref="E60:E62" si="76">G60+I60+K60</f>
        <v>63</v>
      </c>
      <c r="F60" s="23">
        <v>13</v>
      </c>
      <c r="G60" s="24">
        <f t="shared" ref="G60:G62" si="77">ROUND(F60*900*12/10000,2)</f>
        <v>14.04</v>
      </c>
      <c r="H60" s="23">
        <v>37</v>
      </c>
      <c r="I60" s="24">
        <f t="shared" ref="I60:I62" si="78">ROUND(H60*800*12/10000,2)</f>
        <v>35.52</v>
      </c>
      <c r="J60" s="23">
        <v>16</v>
      </c>
      <c r="K60" s="24">
        <f t="shared" ref="K60:K62" si="79">ROUND(J60*700*12/10000,2)</f>
        <v>13.44</v>
      </c>
      <c r="L60" s="25">
        <f t="shared" ref="L60:L62" si="80">N60+P60+R60</f>
        <v>109</v>
      </c>
      <c r="M60" s="24">
        <f t="shared" ref="M60:M62" si="81">O60+Q60+S60</f>
        <v>111.96</v>
      </c>
      <c r="N60" s="23">
        <v>70</v>
      </c>
      <c r="O60" s="24">
        <f t="shared" ref="O60:O62" si="82">ROUND(N60*900*12/10000,2)</f>
        <v>75.6</v>
      </c>
      <c r="P60" s="27">
        <v>30</v>
      </c>
      <c r="Q60" s="24">
        <f t="shared" ref="Q60:Q62" si="83">ROUND(P60*800*12/10000,2)</f>
        <v>28.8</v>
      </c>
      <c r="R60" s="37">
        <v>9</v>
      </c>
      <c r="S60" s="38">
        <f t="shared" ref="S60:S62" si="84">ROUND(R60*700*12/10000,2)</f>
        <v>7.56</v>
      </c>
      <c r="T60" s="24">
        <f t="shared" ref="T60:T62" si="85">ROUND(C60*0.48,2)</f>
        <v>83.98</v>
      </c>
      <c r="U60" s="24">
        <f t="shared" ref="U60:U62" si="86">T60</f>
        <v>83.98</v>
      </c>
      <c r="V60" s="24">
        <v>87.72</v>
      </c>
      <c r="W60" s="24">
        <f t="shared" si="71"/>
        <v>-3.73999999999999</v>
      </c>
      <c r="X60" s="24">
        <f t="shared" si="72"/>
        <v>80.24</v>
      </c>
    </row>
    <row r="61" ht="20" hidden="1" customHeight="1" spans="1:24">
      <c r="A61" s="22" t="s">
        <v>74</v>
      </c>
      <c r="B61" s="23">
        <f t="shared" si="74"/>
        <v>612</v>
      </c>
      <c r="C61" s="24">
        <f>E61+M61</f>
        <v>600.12</v>
      </c>
      <c r="D61" s="25">
        <f t="shared" si="75"/>
        <v>260</v>
      </c>
      <c r="E61" s="24">
        <f t="shared" si="76"/>
        <v>242.64</v>
      </c>
      <c r="F61" s="23">
        <v>51</v>
      </c>
      <c r="G61" s="24">
        <f t="shared" si="77"/>
        <v>55.08</v>
      </c>
      <c r="H61" s="23">
        <v>100</v>
      </c>
      <c r="I61" s="24">
        <f t="shared" si="78"/>
        <v>96</v>
      </c>
      <c r="J61" s="23">
        <v>109</v>
      </c>
      <c r="K61" s="24">
        <f t="shared" si="79"/>
        <v>91.56</v>
      </c>
      <c r="L61" s="25">
        <f t="shared" si="80"/>
        <v>352</v>
      </c>
      <c r="M61" s="24">
        <f t="shared" si="81"/>
        <v>357.48</v>
      </c>
      <c r="N61" s="23">
        <v>214</v>
      </c>
      <c r="O61" s="24">
        <f t="shared" si="82"/>
        <v>231.12</v>
      </c>
      <c r="P61" s="27">
        <v>87</v>
      </c>
      <c r="Q61" s="24">
        <f t="shared" si="83"/>
        <v>83.52</v>
      </c>
      <c r="R61" s="37">
        <v>51</v>
      </c>
      <c r="S61" s="38">
        <f t="shared" si="84"/>
        <v>42.84</v>
      </c>
      <c r="T61" s="24">
        <f t="shared" si="85"/>
        <v>288.06</v>
      </c>
      <c r="U61" s="24">
        <f t="shared" si="86"/>
        <v>288.06</v>
      </c>
      <c r="V61" s="24">
        <v>301.36</v>
      </c>
      <c r="W61" s="24">
        <f t="shared" si="71"/>
        <v>-13.3</v>
      </c>
      <c r="X61" s="24">
        <f t="shared" si="72"/>
        <v>274.76</v>
      </c>
    </row>
    <row r="62" ht="20" hidden="1" customHeight="1" spans="1:24">
      <c r="A62" s="22" t="s">
        <v>75</v>
      </c>
      <c r="B62" s="23">
        <f t="shared" si="74"/>
        <v>158</v>
      </c>
      <c r="C62" s="24">
        <f t="shared" ref="C60:C62" si="87">E62+M62</f>
        <v>158.16</v>
      </c>
      <c r="D62" s="25">
        <f t="shared" si="75"/>
        <v>68</v>
      </c>
      <c r="E62" s="24">
        <f t="shared" si="76"/>
        <v>65.04</v>
      </c>
      <c r="F62" s="22">
        <v>19</v>
      </c>
      <c r="G62" s="24">
        <f t="shared" si="77"/>
        <v>20.52</v>
      </c>
      <c r="H62" s="22">
        <v>28</v>
      </c>
      <c r="I62" s="24">
        <f t="shared" si="78"/>
        <v>26.88</v>
      </c>
      <c r="J62" s="22">
        <v>21</v>
      </c>
      <c r="K62" s="24">
        <f t="shared" si="79"/>
        <v>17.64</v>
      </c>
      <c r="L62" s="25">
        <f t="shared" si="80"/>
        <v>90</v>
      </c>
      <c r="M62" s="24">
        <f t="shared" si="81"/>
        <v>93.12</v>
      </c>
      <c r="N62" s="22">
        <v>63</v>
      </c>
      <c r="O62" s="24">
        <f t="shared" si="82"/>
        <v>68.04</v>
      </c>
      <c r="P62" s="30">
        <v>20</v>
      </c>
      <c r="Q62" s="24">
        <f t="shared" si="83"/>
        <v>19.2</v>
      </c>
      <c r="R62" s="41">
        <v>7</v>
      </c>
      <c r="S62" s="38">
        <f t="shared" si="84"/>
        <v>5.88</v>
      </c>
      <c r="T62" s="24">
        <f t="shared" si="85"/>
        <v>75.92</v>
      </c>
      <c r="U62" s="24">
        <f t="shared" si="86"/>
        <v>75.92</v>
      </c>
      <c r="V62" s="24">
        <v>80.47</v>
      </c>
      <c r="W62" s="24">
        <f t="shared" si="71"/>
        <v>-4.55</v>
      </c>
      <c r="X62" s="24">
        <f t="shared" si="72"/>
        <v>71.37</v>
      </c>
    </row>
    <row r="63" s="1" customFormat="1" ht="20" hidden="1" customHeight="1" spans="1:25">
      <c r="A63" s="20" t="s">
        <v>76</v>
      </c>
      <c r="B63" s="21">
        <f>SUM(B64:B65)</f>
        <v>422</v>
      </c>
      <c r="C63" s="21">
        <f>SUM(C64:C65)</f>
        <v>399.6</v>
      </c>
      <c r="D63" s="19">
        <f t="shared" ref="B63:Y63" si="88">SUM(D64:D65)</f>
        <v>199</v>
      </c>
      <c r="E63" s="20">
        <f t="shared" si="88"/>
        <v>185.52</v>
      </c>
      <c r="F63" s="20">
        <f t="shared" si="88"/>
        <v>33</v>
      </c>
      <c r="G63" s="20">
        <f t="shared" si="88"/>
        <v>35.64</v>
      </c>
      <c r="H63" s="20">
        <f t="shared" si="88"/>
        <v>87</v>
      </c>
      <c r="I63" s="20">
        <f t="shared" si="88"/>
        <v>83.52</v>
      </c>
      <c r="J63" s="20">
        <f t="shared" si="88"/>
        <v>79</v>
      </c>
      <c r="K63" s="20">
        <f t="shared" si="88"/>
        <v>66.36</v>
      </c>
      <c r="L63" s="19">
        <f t="shared" si="88"/>
        <v>223</v>
      </c>
      <c r="M63" s="20">
        <f t="shared" si="88"/>
        <v>214.08</v>
      </c>
      <c r="N63" s="20">
        <f t="shared" si="88"/>
        <v>81</v>
      </c>
      <c r="O63" s="20">
        <f t="shared" si="88"/>
        <v>87.48</v>
      </c>
      <c r="P63" s="29">
        <f t="shared" si="88"/>
        <v>61</v>
      </c>
      <c r="Q63" s="20">
        <f t="shared" si="88"/>
        <v>58.56</v>
      </c>
      <c r="R63" s="40">
        <f t="shared" si="88"/>
        <v>81</v>
      </c>
      <c r="S63" s="20">
        <f t="shared" si="88"/>
        <v>68.04</v>
      </c>
      <c r="T63" s="20">
        <f t="shared" si="88"/>
        <v>191.8</v>
      </c>
      <c r="U63" s="20">
        <f t="shared" si="88"/>
        <v>191.8</v>
      </c>
      <c r="V63" s="20">
        <f t="shared" si="88"/>
        <v>202.58</v>
      </c>
      <c r="W63" s="20">
        <f t="shared" si="88"/>
        <v>-10.78</v>
      </c>
      <c r="X63" s="21">
        <f t="shared" si="88"/>
        <v>181.02</v>
      </c>
      <c r="Y63" s="2"/>
    </row>
    <row r="64" ht="20" hidden="1" customHeight="1" spans="1:24">
      <c r="A64" s="22" t="s">
        <v>77</v>
      </c>
      <c r="B64" s="23">
        <f>D64+L64</f>
        <v>172</v>
      </c>
      <c r="C64" s="24">
        <f>E64+M64</f>
        <v>157.8</v>
      </c>
      <c r="D64" s="25">
        <f>F64+H64+J64</f>
        <v>63</v>
      </c>
      <c r="E64" s="24">
        <f>G64+I64+K64</f>
        <v>56.04</v>
      </c>
      <c r="F64" s="23">
        <v>4</v>
      </c>
      <c r="G64" s="24">
        <f t="shared" ref="G64:G122" si="89">ROUND(F64*900*12/10000,2)</f>
        <v>4.32</v>
      </c>
      <c r="H64" s="23">
        <v>18</v>
      </c>
      <c r="I64" s="24">
        <f t="shared" ref="I64:I122" si="90">ROUND(H64*800*12/10000,2)</f>
        <v>17.28</v>
      </c>
      <c r="J64" s="23">
        <v>41</v>
      </c>
      <c r="K64" s="24">
        <f t="shared" ref="K64:K122" si="91">ROUND(J64*700*12/10000,2)</f>
        <v>34.44</v>
      </c>
      <c r="L64" s="25">
        <f>N64+P64+R64</f>
        <v>109</v>
      </c>
      <c r="M64" s="24">
        <f>O64+Q64+S64</f>
        <v>101.76</v>
      </c>
      <c r="N64" s="23">
        <v>28</v>
      </c>
      <c r="O64" s="24">
        <f>ROUND(N64*900*12/10000,2)</f>
        <v>30.24</v>
      </c>
      <c r="P64" s="27">
        <v>29</v>
      </c>
      <c r="Q64" s="24">
        <f>ROUND(P64*800*12/10000,2)</f>
        <v>27.84</v>
      </c>
      <c r="R64" s="37">
        <v>52</v>
      </c>
      <c r="S64" s="38">
        <f>ROUND(R64*700*12/10000,2)</f>
        <v>43.68</v>
      </c>
      <c r="T64" s="24">
        <f>ROUND(C64*0.48,2)</f>
        <v>75.74</v>
      </c>
      <c r="U64" s="24">
        <f>T64</f>
        <v>75.74</v>
      </c>
      <c r="V64" s="24">
        <v>81.33</v>
      </c>
      <c r="W64" s="24">
        <f t="shared" si="71"/>
        <v>-5.59</v>
      </c>
      <c r="X64" s="24">
        <f t="shared" si="72"/>
        <v>70.15</v>
      </c>
    </row>
    <row r="65" ht="20" hidden="1" customHeight="1" spans="1:24">
      <c r="A65" s="22" t="s">
        <v>78</v>
      </c>
      <c r="B65" s="23">
        <f>D65+L65</f>
        <v>250</v>
      </c>
      <c r="C65" s="24">
        <f>E65+M65</f>
        <v>241.8</v>
      </c>
      <c r="D65" s="25">
        <f>F65+H65+J65</f>
        <v>136</v>
      </c>
      <c r="E65" s="24">
        <f>G65+I65+K65</f>
        <v>129.48</v>
      </c>
      <c r="F65" s="23">
        <v>29</v>
      </c>
      <c r="G65" s="24">
        <f t="shared" si="89"/>
        <v>31.32</v>
      </c>
      <c r="H65" s="23">
        <v>69</v>
      </c>
      <c r="I65" s="24">
        <f t="shared" si="90"/>
        <v>66.24</v>
      </c>
      <c r="J65" s="23">
        <v>38</v>
      </c>
      <c r="K65" s="24">
        <f t="shared" si="91"/>
        <v>31.92</v>
      </c>
      <c r="L65" s="25">
        <f>N65+P65+R65</f>
        <v>114</v>
      </c>
      <c r="M65" s="24">
        <f>O65+Q65+S65</f>
        <v>112.32</v>
      </c>
      <c r="N65" s="23">
        <v>53</v>
      </c>
      <c r="O65" s="24">
        <f>ROUND(N65*900*12/10000,2)</f>
        <v>57.24</v>
      </c>
      <c r="P65" s="27">
        <v>32</v>
      </c>
      <c r="Q65" s="24">
        <f>ROUND(P65*800*12/10000,2)</f>
        <v>30.72</v>
      </c>
      <c r="R65" s="37">
        <v>29</v>
      </c>
      <c r="S65" s="38">
        <f>ROUND(R65*700*12/10000,2)</f>
        <v>24.36</v>
      </c>
      <c r="T65" s="24">
        <f>ROUND(C65*0.48,2)</f>
        <v>116.06</v>
      </c>
      <c r="U65" s="24">
        <f>T65</f>
        <v>116.06</v>
      </c>
      <c r="V65" s="24">
        <v>121.25</v>
      </c>
      <c r="W65" s="24">
        <f t="shared" si="71"/>
        <v>-5.19</v>
      </c>
      <c r="X65" s="24">
        <f t="shared" si="72"/>
        <v>110.87</v>
      </c>
    </row>
    <row r="66" s="1" customFormat="1" ht="31" hidden="1" customHeight="1" spans="1:25">
      <c r="A66" s="14" t="s">
        <v>79</v>
      </c>
      <c r="B66" s="21">
        <f>SUM(B67:B122)</f>
        <v>26872</v>
      </c>
      <c r="C66" s="21">
        <f>SUM(C67:C122)</f>
        <v>26315.64</v>
      </c>
      <c r="D66" s="21">
        <f t="shared" ref="C66:X66" si="92">SUM(D67:D122)</f>
        <v>13038</v>
      </c>
      <c r="E66" s="21">
        <f t="shared" si="92"/>
        <v>12573.72</v>
      </c>
      <c r="F66" s="21">
        <f t="shared" si="92"/>
        <v>4159</v>
      </c>
      <c r="G66" s="21">
        <f t="shared" si="92"/>
        <v>4491.72</v>
      </c>
      <c r="H66" s="21">
        <f t="shared" si="92"/>
        <v>5197</v>
      </c>
      <c r="I66" s="21">
        <f t="shared" si="92"/>
        <v>4989.12</v>
      </c>
      <c r="J66" s="21">
        <f t="shared" si="92"/>
        <v>3682</v>
      </c>
      <c r="K66" s="21">
        <f t="shared" si="92"/>
        <v>3092.88</v>
      </c>
      <c r="L66" s="21">
        <f t="shared" si="92"/>
        <v>13834</v>
      </c>
      <c r="M66" s="21">
        <f t="shared" si="92"/>
        <v>13741.92</v>
      </c>
      <c r="N66" s="21">
        <f t="shared" si="92"/>
        <v>7375</v>
      </c>
      <c r="O66" s="21">
        <f t="shared" si="92"/>
        <v>7965</v>
      </c>
      <c r="P66" s="28">
        <f t="shared" si="92"/>
        <v>2928</v>
      </c>
      <c r="Q66" s="21">
        <f t="shared" si="92"/>
        <v>2810.88</v>
      </c>
      <c r="R66" s="39">
        <f t="shared" si="92"/>
        <v>3531</v>
      </c>
      <c r="S66" s="21">
        <f t="shared" si="92"/>
        <v>2966.04</v>
      </c>
      <c r="T66" s="21">
        <f t="shared" si="92"/>
        <v>12631.5</v>
      </c>
      <c r="U66" s="21">
        <f t="shared" si="92"/>
        <v>12631.5</v>
      </c>
      <c r="V66" s="21">
        <f t="shared" si="92"/>
        <v>13367.13</v>
      </c>
      <c r="W66" s="21">
        <f t="shared" si="92"/>
        <v>-735.63</v>
      </c>
      <c r="X66" s="21">
        <f t="shared" si="92"/>
        <v>11895.87</v>
      </c>
      <c r="Y66" s="2"/>
    </row>
    <row r="67" ht="20" hidden="1" customHeight="1" spans="1:24">
      <c r="A67" s="22" t="s">
        <v>80</v>
      </c>
      <c r="B67" s="23">
        <f t="shared" ref="B67:B122" si="93">D67+L67</f>
        <v>33</v>
      </c>
      <c r="C67" s="24">
        <f t="shared" ref="C67:C122" si="94">E67+M67</f>
        <v>31.68</v>
      </c>
      <c r="D67" s="25">
        <f t="shared" ref="D67:D122" si="95">F67+H67+J67</f>
        <v>17</v>
      </c>
      <c r="E67" s="24">
        <f t="shared" ref="E67:E122" si="96">G67+I67+K67</f>
        <v>16.32</v>
      </c>
      <c r="F67" s="23">
        <v>5</v>
      </c>
      <c r="G67" s="24">
        <f t="shared" si="89"/>
        <v>5.4</v>
      </c>
      <c r="H67" s="23">
        <v>7</v>
      </c>
      <c r="I67" s="24">
        <f t="shared" si="90"/>
        <v>6.72</v>
      </c>
      <c r="J67" s="23">
        <v>5</v>
      </c>
      <c r="K67" s="24">
        <f t="shared" si="91"/>
        <v>4.2</v>
      </c>
      <c r="L67" s="25">
        <f t="shared" ref="L67:L122" si="97">N67+P67+R67</f>
        <v>16</v>
      </c>
      <c r="M67" s="24">
        <f t="shared" ref="M67:M122" si="98">O67+Q67+S67</f>
        <v>15.36</v>
      </c>
      <c r="N67" s="23">
        <v>7</v>
      </c>
      <c r="O67" s="24">
        <f t="shared" ref="O67:O122" si="99">ROUND(N67*900*12/10000,2)</f>
        <v>7.56</v>
      </c>
      <c r="P67" s="27">
        <v>2</v>
      </c>
      <c r="Q67" s="24">
        <f t="shared" ref="Q67:Q122" si="100">ROUND(P67*800*12/10000,2)</f>
        <v>1.92</v>
      </c>
      <c r="R67" s="37">
        <v>7</v>
      </c>
      <c r="S67" s="38">
        <f t="shared" ref="S67:S122" si="101">ROUND(R67*700*12/10000,2)</f>
        <v>5.88</v>
      </c>
      <c r="T67" s="24">
        <f t="shared" ref="T67:T122" si="102">ROUND(C67*0.48,2)</f>
        <v>15.21</v>
      </c>
      <c r="U67" s="24">
        <f t="shared" ref="U67:U122" si="103">T67</f>
        <v>15.21</v>
      </c>
      <c r="V67" s="24">
        <v>16.19</v>
      </c>
      <c r="W67" s="24">
        <f t="shared" ref="W67:W106" si="104">U67-V67</f>
        <v>-0.98</v>
      </c>
      <c r="X67" s="24">
        <f t="shared" ref="X67:X122" si="105">T67+W67</f>
        <v>14.23</v>
      </c>
    </row>
    <row r="68" s="2" customFormat="1" ht="20" hidden="1" customHeight="1" spans="1:24">
      <c r="A68" s="22" t="s">
        <v>81</v>
      </c>
      <c r="B68" s="23">
        <f t="shared" si="93"/>
        <v>212</v>
      </c>
      <c r="C68" s="24">
        <f t="shared" si="94"/>
        <v>202.8</v>
      </c>
      <c r="D68" s="25">
        <f t="shared" si="95"/>
        <v>113</v>
      </c>
      <c r="E68" s="24">
        <f t="shared" si="96"/>
        <v>104.16</v>
      </c>
      <c r="F68" s="23">
        <v>15</v>
      </c>
      <c r="G68" s="24">
        <f t="shared" si="89"/>
        <v>16.2</v>
      </c>
      <c r="H68" s="23">
        <v>47</v>
      </c>
      <c r="I68" s="24">
        <f t="shared" si="90"/>
        <v>45.12</v>
      </c>
      <c r="J68" s="23">
        <v>51</v>
      </c>
      <c r="K68" s="24">
        <f t="shared" si="91"/>
        <v>42.84</v>
      </c>
      <c r="L68" s="25">
        <f t="shared" si="97"/>
        <v>99</v>
      </c>
      <c r="M68" s="24">
        <f t="shared" si="98"/>
        <v>98.64</v>
      </c>
      <c r="N68" s="23">
        <v>51</v>
      </c>
      <c r="O68" s="24">
        <f t="shared" si="99"/>
        <v>55.08</v>
      </c>
      <c r="P68" s="27">
        <v>27</v>
      </c>
      <c r="Q68" s="24">
        <f t="shared" si="100"/>
        <v>25.92</v>
      </c>
      <c r="R68" s="37">
        <v>21</v>
      </c>
      <c r="S68" s="38">
        <f t="shared" si="101"/>
        <v>17.64</v>
      </c>
      <c r="T68" s="24">
        <f t="shared" si="102"/>
        <v>97.34</v>
      </c>
      <c r="U68" s="24">
        <f t="shared" si="103"/>
        <v>97.34</v>
      </c>
      <c r="V68" s="24">
        <v>103.56</v>
      </c>
      <c r="W68" s="24">
        <f t="shared" si="104"/>
        <v>-6.22</v>
      </c>
      <c r="X68" s="24">
        <f t="shared" si="105"/>
        <v>91.12</v>
      </c>
    </row>
    <row r="69" s="2" customFormat="1" ht="20" hidden="1" customHeight="1" spans="1:24">
      <c r="A69" s="22" t="s">
        <v>82</v>
      </c>
      <c r="B69" s="23">
        <f t="shared" si="93"/>
        <v>214</v>
      </c>
      <c r="C69" s="24">
        <f t="shared" si="94"/>
        <v>208.56</v>
      </c>
      <c r="D69" s="25">
        <f t="shared" si="95"/>
        <v>99</v>
      </c>
      <c r="E69" s="24">
        <f t="shared" si="96"/>
        <v>94.44</v>
      </c>
      <c r="F69" s="23">
        <v>27</v>
      </c>
      <c r="G69" s="24">
        <f t="shared" si="89"/>
        <v>29.16</v>
      </c>
      <c r="H69" s="23">
        <v>40</v>
      </c>
      <c r="I69" s="24">
        <f t="shared" si="90"/>
        <v>38.4</v>
      </c>
      <c r="J69" s="23">
        <v>32</v>
      </c>
      <c r="K69" s="24">
        <f t="shared" si="91"/>
        <v>26.88</v>
      </c>
      <c r="L69" s="25">
        <f t="shared" si="97"/>
        <v>115</v>
      </c>
      <c r="M69" s="24">
        <f t="shared" si="98"/>
        <v>114.12</v>
      </c>
      <c r="N69" s="23">
        <v>59</v>
      </c>
      <c r="O69" s="24">
        <f t="shared" si="99"/>
        <v>63.72</v>
      </c>
      <c r="P69" s="27">
        <v>28</v>
      </c>
      <c r="Q69" s="24">
        <f t="shared" si="100"/>
        <v>26.88</v>
      </c>
      <c r="R69" s="37">
        <v>28</v>
      </c>
      <c r="S69" s="38">
        <f t="shared" si="101"/>
        <v>23.52</v>
      </c>
      <c r="T69" s="24">
        <f t="shared" si="102"/>
        <v>100.11</v>
      </c>
      <c r="U69" s="24">
        <f t="shared" si="103"/>
        <v>100.11</v>
      </c>
      <c r="V69" s="24">
        <v>104.89</v>
      </c>
      <c r="W69" s="24">
        <f t="shared" si="104"/>
        <v>-4.78</v>
      </c>
      <c r="X69" s="24">
        <f t="shared" si="105"/>
        <v>95.33</v>
      </c>
    </row>
    <row r="70" s="2" customFormat="1" ht="20" hidden="1" customHeight="1" spans="1:24">
      <c r="A70" s="22" t="s">
        <v>83</v>
      </c>
      <c r="B70" s="23">
        <f t="shared" si="93"/>
        <v>251</v>
      </c>
      <c r="C70" s="24">
        <f t="shared" si="94"/>
        <v>244.56</v>
      </c>
      <c r="D70" s="25">
        <f t="shared" si="95"/>
        <v>159</v>
      </c>
      <c r="E70" s="24">
        <f t="shared" si="96"/>
        <v>153</v>
      </c>
      <c r="F70" s="23">
        <v>50</v>
      </c>
      <c r="G70" s="24">
        <f t="shared" si="89"/>
        <v>54</v>
      </c>
      <c r="H70" s="23">
        <v>62</v>
      </c>
      <c r="I70" s="24">
        <f t="shared" si="90"/>
        <v>59.52</v>
      </c>
      <c r="J70" s="23">
        <v>47</v>
      </c>
      <c r="K70" s="24">
        <f t="shared" si="91"/>
        <v>39.48</v>
      </c>
      <c r="L70" s="25">
        <f t="shared" si="97"/>
        <v>92</v>
      </c>
      <c r="M70" s="24">
        <f t="shared" si="98"/>
        <v>91.56</v>
      </c>
      <c r="N70" s="23">
        <v>54</v>
      </c>
      <c r="O70" s="24">
        <f t="shared" si="99"/>
        <v>58.32</v>
      </c>
      <c r="P70" s="27">
        <v>11</v>
      </c>
      <c r="Q70" s="24">
        <f t="shared" si="100"/>
        <v>10.56</v>
      </c>
      <c r="R70" s="37">
        <v>27</v>
      </c>
      <c r="S70" s="38">
        <f t="shared" si="101"/>
        <v>22.68</v>
      </c>
      <c r="T70" s="24">
        <f t="shared" si="102"/>
        <v>117.39</v>
      </c>
      <c r="U70" s="24">
        <f t="shared" si="103"/>
        <v>117.39</v>
      </c>
      <c r="V70" s="24">
        <v>125.51</v>
      </c>
      <c r="W70" s="24">
        <f t="shared" si="104"/>
        <v>-8.12</v>
      </c>
      <c r="X70" s="24">
        <f t="shared" si="105"/>
        <v>109.27</v>
      </c>
    </row>
    <row r="71" ht="20" hidden="1" customHeight="1" spans="1:24">
      <c r="A71" s="22" t="s">
        <v>84</v>
      </c>
      <c r="B71" s="23">
        <f t="shared" si="93"/>
        <v>318</v>
      </c>
      <c r="C71" s="24">
        <f t="shared" si="94"/>
        <v>297.24</v>
      </c>
      <c r="D71" s="25">
        <f t="shared" si="95"/>
        <v>192</v>
      </c>
      <c r="E71" s="24">
        <f t="shared" si="96"/>
        <v>174.84</v>
      </c>
      <c r="F71" s="23">
        <v>27</v>
      </c>
      <c r="G71" s="24">
        <f t="shared" si="89"/>
        <v>29.16</v>
      </c>
      <c r="H71" s="23">
        <v>59</v>
      </c>
      <c r="I71" s="24">
        <f t="shared" si="90"/>
        <v>56.64</v>
      </c>
      <c r="J71" s="23">
        <v>106</v>
      </c>
      <c r="K71" s="24">
        <f t="shared" si="91"/>
        <v>89.04</v>
      </c>
      <c r="L71" s="25">
        <f t="shared" si="97"/>
        <v>126</v>
      </c>
      <c r="M71" s="24">
        <f t="shared" si="98"/>
        <v>122.4</v>
      </c>
      <c r="N71" s="23">
        <v>59</v>
      </c>
      <c r="O71" s="24">
        <f t="shared" si="99"/>
        <v>63.72</v>
      </c>
      <c r="P71" s="27">
        <v>20</v>
      </c>
      <c r="Q71" s="24">
        <f t="shared" si="100"/>
        <v>19.2</v>
      </c>
      <c r="R71" s="37">
        <v>47</v>
      </c>
      <c r="S71" s="38">
        <f t="shared" si="101"/>
        <v>39.48</v>
      </c>
      <c r="T71" s="24">
        <f t="shared" si="102"/>
        <v>142.68</v>
      </c>
      <c r="U71" s="24">
        <f t="shared" si="103"/>
        <v>142.68</v>
      </c>
      <c r="V71" s="24">
        <v>150.97</v>
      </c>
      <c r="W71" s="24">
        <f t="shared" si="104"/>
        <v>-8.28999999999999</v>
      </c>
      <c r="X71" s="24">
        <f t="shared" si="105"/>
        <v>134.39</v>
      </c>
    </row>
    <row r="72" ht="20" hidden="1" customHeight="1" spans="1:24">
      <c r="A72" s="22" t="s">
        <v>85</v>
      </c>
      <c r="B72" s="23">
        <f t="shared" si="93"/>
        <v>283</v>
      </c>
      <c r="C72" s="24">
        <f t="shared" si="94"/>
        <v>275.16</v>
      </c>
      <c r="D72" s="25">
        <f t="shared" si="95"/>
        <v>157</v>
      </c>
      <c r="E72" s="24">
        <f t="shared" si="96"/>
        <v>148.32</v>
      </c>
      <c r="F72" s="23">
        <v>37</v>
      </c>
      <c r="G72" s="24">
        <f t="shared" si="89"/>
        <v>39.96</v>
      </c>
      <c r="H72" s="23">
        <v>63</v>
      </c>
      <c r="I72" s="24">
        <f t="shared" si="90"/>
        <v>60.48</v>
      </c>
      <c r="J72" s="23">
        <v>57</v>
      </c>
      <c r="K72" s="24">
        <f t="shared" si="91"/>
        <v>47.88</v>
      </c>
      <c r="L72" s="25">
        <f t="shared" si="97"/>
        <v>126</v>
      </c>
      <c r="M72" s="24">
        <f t="shared" si="98"/>
        <v>126.84</v>
      </c>
      <c r="N72" s="23">
        <v>79</v>
      </c>
      <c r="O72" s="24">
        <f t="shared" si="99"/>
        <v>85.32</v>
      </c>
      <c r="P72" s="27">
        <v>17</v>
      </c>
      <c r="Q72" s="24">
        <f t="shared" si="100"/>
        <v>16.32</v>
      </c>
      <c r="R72" s="37">
        <v>30</v>
      </c>
      <c r="S72" s="38">
        <f t="shared" si="101"/>
        <v>25.2</v>
      </c>
      <c r="T72" s="24">
        <f t="shared" si="102"/>
        <v>132.08</v>
      </c>
      <c r="U72" s="24">
        <f t="shared" si="103"/>
        <v>132.08</v>
      </c>
      <c r="V72" s="24">
        <v>141.64</v>
      </c>
      <c r="W72" s="24">
        <f t="shared" si="104"/>
        <v>-9.55999999999997</v>
      </c>
      <c r="X72" s="24">
        <f t="shared" si="105"/>
        <v>122.52</v>
      </c>
    </row>
    <row r="73" ht="20" hidden="1" customHeight="1" spans="1:24">
      <c r="A73" s="22" t="s">
        <v>86</v>
      </c>
      <c r="B73" s="23">
        <f t="shared" si="93"/>
        <v>210</v>
      </c>
      <c r="C73" s="24">
        <f t="shared" si="94"/>
        <v>200.4</v>
      </c>
      <c r="D73" s="25">
        <f t="shared" si="95"/>
        <v>120</v>
      </c>
      <c r="E73" s="24">
        <f t="shared" si="96"/>
        <v>112.56</v>
      </c>
      <c r="F73" s="23">
        <v>24</v>
      </c>
      <c r="G73" s="24">
        <f t="shared" si="89"/>
        <v>25.92</v>
      </c>
      <c r="H73" s="23">
        <v>50</v>
      </c>
      <c r="I73" s="24">
        <f t="shared" si="90"/>
        <v>48</v>
      </c>
      <c r="J73" s="23">
        <v>46</v>
      </c>
      <c r="K73" s="24">
        <f t="shared" si="91"/>
        <v>38.64</v>
      </c>
      <c r="L73" s="25">
        <f t="shared" si="97"/>
        <v>90</v>
      </c>
      <c r="M73" s="24">
        <f t="shared" si="98"/>
        <v>87.84</v>
      </c>
      <c r="N73" s="23">
        <v>45</v>
      </c>
      <c r="O73" s="24">
        <f t="shared" si="99"/>
        <v>48.6</v>
      </c>
      <c r="P73" s="27">
        <v>12</v>
      </c>
      <c r="Q73" s="24">
        <f t="shared" si="100"/>
        <v>11.52</v>
      </c>
      <c r="R73" s="37">
        <v>33</v>
      </c>
      <c r="S73" s="38">
        <f t="shared" si="101"/>
        <v>27.72</v>
      </c>
      <c r="T73" s="24">
        <f t="shared" si="102"/>
        <v>96.19</v>
      </c>
      <c r="U73" s="24">
        <f t="shared" si="103"/>
        <v>96.19</v>
      </c>
      <c r="V73" s="24">
        <v>101.78</v>
      </c>
      <c r="W73" s="24">
        <f t="shared" si="104"/>
        <v>-5.59</v>
      </c>
      <c r="X73" s="24">
        <f t="shared" si="105"/>
        <v>90.6</v>
      </c>
    </row>
    <row r="74" ht="20" hidden="1" customHeight="1" spans="1:24">
      <c r="A74" s="22" t="s">
        <v>87</v>
      </c>
      <c r="B74" s="23">
        <f t="shared" si="93"/>
        <v>315</v>
      </c>
      <c r="C74" s="24">
        <f t="shared" si="94"/>
        <v>298.2</v>
      </c>
      <c r="D74" s="25">
        <f t="shared" si="95"/>
        <v>251</v>
      </c>
      <c r="E74" s="24">
        <f t="shared" si="96"/>
        <v>236.04</v>
      </c>
      <c r="F74" s="23">
        <v>40</v>
      </c>
      <c r="G74" s="24">
        <f t="shared" si="89"/>
        <v>43.2</v>
      </c>
      <c r="H74" s="23">
        <v>130</v>
      </c>
      <c r="I74" s="24">
        <f t="shared" si="90"/>
        <v>124.8</v>
      </c>
      <c r="J74" s="23">
        <v>81</v>
      </c>
      <c r="K74" s="24">
        <f t="shared" si="91"/>
        <v>68.04</v>
      </c>
      <c r="L74" s="25">
        <f t="shared" si="97"/>
        <v>64</v>
      </c>
      <c r="M74" s="24">
        <f t="shared" si="98"/>
        <v>62.16</v>
      </c>
      <c r="N74" s="23">
        <v>31</v>
      </c>
      <c r="O74" s="24">
        <f t="shared" si="99"/>
        <v>33.48</v>
      </c>
      <c r="P74" s="27">
        <v>8</v>
      </c>
      <c r="Q74" s="24">
        <f t="shared" si="100"/>
        <v>7.68</v>
      </c>
      <c r="R74" s="37">
        <v>25</v>
      </c>
      <c r="S74" s="38">
        <f t="shared" si="101"/>
        <v>21</v>
      </c>
      <c r="T74" s="24">
        <f t="shared" si="102"/>
        <v>143.14</v>
      </c>
      <c r="U74" s="24">
        <f t="shared" si="103"/>
        <v>143.14</v>
      </c>
      <c r="V74" s="24">
        <v>151.14</v>
      </c>
      <c r="W74" s="24">
        <f t="shared" si="104"/>
        <v>-8</v>
      </c>
      <c r="X74" s="24">
        <f t="shared" si="105"/>
        <v>135.14</v>
      </c>
    </row>
    <row r="75" ht="20" hidden="1" customHeight="1" spans="1:24">
      <c r="A75" s="22" t="s">
        <v>88</v>
      </c>
      <c r="B75" s="23">
        <f t="shared" si="93"/>
        <v>393</v>
      </c>
      <c r="C75" s="24">
        <f t="shared" si="94"/>
        <v>396.36</v>
      </c>
      <c r="D75" s="25">
        <f t="shared" si="95"/>
        <v>237</v>
      </c>
      <c r="E75" s="24">
        <f t="shared" si="96"/>
        <v>238.56</v>
      </c>
      <c r="F75" s="23">
        <v>130</v>
      </c>
      <c r="G75" s="24">
        <f t="shared" si="89"/>
        <v>140.4</v>
      </c>
      <c r="H75" s="23">
        <v>69</v>
      </c>
      <c r="I75" s="24">
        <f t="shared" si="90"/>
        <v>66.24</v>
      </c>
      <c r="J75" s="23">
        <v>38</v>
      </c>
      <c r="K75" s="24">
        <f t="shared" si="91"/>
        <v>31.92</v>
      </c>
      <c r="L75" s="25">
        <f t="shared" si="97"/>
        <v>156</v>
      </c>
      <c r="M75" s="24">
        <f t="shared" si="98"/>
        <v>157.8</v>
      </c>
      <c r="N75" s="23">
        <v>100</v>
      </c>
      <c r="O75" s="24">
        <f t="shared" si="99"/>
        <v>108</v>
      </c>
      <c r="P75" s="27">
        <v>23</v>
      </c>
      <c r="Q75" s="24">
        <f t="shared" si="100"/>
        <v>22.08</v>
      </c>
      <c r="R75" s="37">
        <v>33</v>
      </c>
      <c r="S75" s="38">
        <f t="shared" si="101"/>
        <v>27.72</v>
      </c>
      <c r="T75" s="24">
        <f t="shared" si="102"/>
        <v>190.25</v>
      </c>
      <c r="U75" s="24">
        <f t="shared" si="103"/>
        <v>190.25</v>
      </c>
      <c r="V75" s="24">
        <v>201.2</v>
      </c>
      <c r="W75" s="24">
        <f t="shared" si="104"/>
        <v>-10.95</v>
      </c>
      <c r="X75" s="24">
        <f t="shared" si="105"/>
        <v>179.3</v>
      </c>
    </row>
    <row r="76" s="2" customFormat="1" ht="20" hidden="1" customHeight="1" spans="1:24">
      <c r="A76" s="22" t="s">
        <v>89</v>
      </c>
      <c r="B76" s="23">
        <f t="shared" si="93"/>
        <v>497</v>
      </c>
      <c r="C76" s="24">
        <f t="shared" si="94"/>
        <v>494.4</v>
      </c>
      <c r="D76" s="25">
        <f t="shared" si="95"/>
        <v>278</v>
      </c>
      <c r="E76" s="24">
        <f t="shared" si="96"/>
        <v>273</v>
      </c>
      <c r="F76" s="23">
        <v>104</v>
      </c>
      <c r="G76" s="24">
        <f t="shared" si="89"/>
        <v>112.32</v>
      </c>
      <c r="H76" s="23">
        <v>121</v>
      </c>
      <c r="I76" s="24">
        <f t="shared" si="90"/>
        <v>116.16</v>
      </c>
      <c r="J76" s="23">
        <v>53</v>
      </c>
      <c r="K76" s="24">
        <f t="shared" si="91"/>
        <v>44.52</v>
      </c>
      <c r="L76" s="25">
        <f t="shared" si="97"/>
        <v>219</v>
      </c>
      <c r="M76" s="24">
        <f t="shared" si="98"/>
        <v>221.4</v>
      </c>
      <c r="N76" s="23">
        <v>130</v>
      </c>
      <c r="O76" s="24">
        <f t="shared" si="99"/>
        <v>140.4</v>
      </c>
      <c r="P76" s="27">
        <v>52</v>
      </c>
      <c r="Q76" s="24">
        <f t="shared" si="100"/>
        <v>49.92</v>
      </c>
      <c r="R76" s="37">
        <v>37</v>
      </c>
      <c r="S76" s="38">
        <f t="shared" si="101"/>
        <v>31.08</v>
      </c>
      <c r="T76" s="24">
        <f t="shared" si="102"/>
        <v>237.31</v>
      </c>
      <c r="U76" s="24">
        <f t="shared" si="103"/>
        <v>237.31</v>
      </c>
      <c r="V76" s="24">
        <v>254.48</v>
      </c>
      <c r="W76" s="24">
        <f t="shared" si="104"/>
        <v>-17.17</v>
      </c>
      <c r="X76" s="24">
        <f t="shared" si="105"/>
        <v>220.14</v>
      </c>
    </row>
    <row r="77" s="2" customFormat="1" ht="20" hidden="1" customHeight="1" spans="1:24">
      <c r="A77" s="22" t="s">
        <v>90</v>
      </c>
      <c r="B77" s="23">
        <f t="shared" si="93"/>
        <v>363</v>
      </c>
      <c r="C77" s="24">
        <f t="shared" si="94"/>
        <v>359.64</v>
      </c>
      <c r="D77" s="25">
        <f t="shared" si="95"/>
        <v>216</v>
      </c>
      <c r="E77" s="24">
        <f t="shared" si="96"/>
        <v>210.84</v>
      </c>
      <c r="F77" s="23">
        <v>71</v>
      </c>
      <c r="G77" s="24">
        <f t="shared" si="89"/>
        <v>76.68</v>
      </c>
      <c r="H77" s="23">
        <v>103</v>
      </c>
      <c r="I77" s="24">
        <f t="shared" si="90"/>
        <v>98.88</v>
      </c>
      <c r="J77" s="23">
        <v>42</v>
      </c>
      <c r="K77" s="24">
        <f t="shared" si="91"/>
        <v>35.28</v>
      </c>
      <c r="L77" s="25">
        <f t="shared" si="97"/>
        <v>147</v>
      </c>
      <c r="M77" s="24">
        <f t="shared" si="98"/>
        <v>148.8</v>
      </c>
      <c r="N77" s="23">
        <v>85</v>
      </c>
      <c r="O77" s="24">
        <f t="shared" si="99"/>
        <v>91.8</v>
      </c>
      <c r="P77" s="27">
        <v>41</v>
      </c>
      <c r="Q77" s="24">
        <f t="shared" si="100"/>
        <v>39.36</v>
      </c>
      <c r="R77" s="37">
        <v>21</v>
      </c>
      <c r="S77" s="38">
        <f t="shared" si="101"/>
        <v>17.64</v>
      </c>
      <c r="T77" s="24">
        <f t="shared" si="102"/>
        <v>172.63</v>
      </c>
      <c r="U77" s="24">
        <f t="shared" si="103"/>
        <v>172.63</v>
      </c>
      <c r="V77" s="24">
        <v>183.86</v>
      </c>
      <c r="W77" s="24">
        <f t="shared" si="104"/>
        <v>-11.23</v>
      </c>
      <c r="X77" s="24">
        <f t="shared" si="105"/>
        <v>161.4</v>
      </c>
    </row>
    <row r="78" ht="20" hidden="1" customHeight="1" spans="1:24">
      <c r="A78" s="22" t="s">
        <v>91</v>
      </c>
      <c r="B78" s="23">
        <f t="shared" si="93"/>
        <v>662</v>
      </c>
      <c r="C78" s="24">
        <f t="shared" si="94"/>
        <v>662.28</v>
      </c>
      <c r="D78" s="25">
        <f t="shared" si="95"/>
        <v>370</v>
      </c>
      <c r="E78" s="24">
        <f t="shared" si="96"/>
        <v>370.44</v>
      </c>
      <c r="F78" s="23">
        <v>193</v>
      </c>
      <c r="G78" s="24">
        <f t="shared" si="89"/>
        <v>208.44</v>
      </c>
      <c r="H78" s="23">
        <v>111</v>
      </c>
      <c r="I78" s="24">
        <f t="shared" si="90"/>
        <v>106.56</v>
      </c>
      <c r="J78" s="23">
        <v>66</v>
      </c>
      <c r="K78" s="24">
        <f t="shared" si="91"/>
        <v>55.44</v>
      </c>
      <c r="L78" s="25">
        <f t="shared" si="97"/>
        <v>292</v>
      </c>
      <c r="M78" s="24">
        <f t="shared" si="98"/>
        <v>291.84</v>
      </c>
      <c r="N78" s="23">
        <v>158</v>
      </c>
      <c r="O78" s="24">
        <f t="shared" si="99"/>
        <v>170.64</v>
      </c>
      <c r="P78" s="27">
        <v>72</v>
      </c>
      <c r="Q78" s="24">
        <f t="shared" si="100"/>
        <v>69.12</v>
      </c>
      <c r="R78" s="37">
        <v>62</v>
      </c>
      <c r="S78" s="38">
        <f t="shared" si="101"/>
        <v>52.08</v>
      </c>
      <c r="T78" s="24">
        <f t="shared" si="102"/>
        <v>317.89</v>
      </c>
      <c r="U78" s="24">
        <f t="shared" si="103"/>
        <v>317.89</v>
      </c>
      <c r="V78" s="24">
        <v>338</v>
      </c>
      <c r="W78" s="24">
        <f t="shared" si="104"/>
        <v>-20.11</v>
      </c>
      <c r="X78" s="24">
        <f t="shared" si="105"/>
        <v>297.78</v>
      </c>
    </row>
    <row r="79" ht="20" hidden="1" customHeight="1" spans="1:24">
      <c r="A79" s="22" t="s">
        <v>92</v>
      </c>
      <c r="B79" s="23">
        <f t="shared" si="93"/>
        <v>792</v>
      </c>
      <c r="C79" s="24">
        <f t="shared" si="94"/>
        <v>813.6</v>
      </c>
      <c r="D79" s="25">
        <f t="shared" si="95"/>
        <v>422</v>
      </c>
      <c r="E79" s="24">
        <f t="shared" si="96"/>
        <v>430.92</v>
      </c>
      <c r="F79" s="23">
        <v>254</v>
      </c>
      <c r="G79" s="24">
        <f t="shared" si="89"/>
        <v>274.32</v>
      </c>
      <c r="H79" s="23">
        <v>129</v>
      </c>
      <c r="I79" s="24">
        <f t="shared" si="90"/>
        <v>123.84</v>
      </c>
      <c r="J79" s="23">
        <v>39</v>
      </c>
      <c r="K79" s="24">
        <f t="shared" si="91"/>
        <v>32.76</v>
      </c>
      <c r="L79" s="25">
        <f t="shared" si="97"/>
        <v>370</v>
      </c>
      <c r="M79" s="24">
        <f t="shared" si="98"/>
        <v>382.68</v>
      </c>
      <c r="N79" s="23">
        <v>262</v>
      </c>
      <c r="O79" s="24">
        <f t="shared" si="99"/>
        <v>282.96</v>
      </c>
      <c r="P79" s="27">
        <v>75</v>
      </c>
      <c r="Q79" s="24">
        <f t="shared" si="100"/>
        <v>72</v>
      </c>
      <c r="R79" s="37">
        <v>33</v>
      </c>
      <c r="S79" s="38">
        <f t="shared" si="101"/>
        <v>27.72</v>
      </c>
      <c r="T79" s="24">
        <f t="shared" si="102"/>
        <v>390.53</v>
      </c>
      <c r="U79" s="24">
        <f t="shared" si="103"/>
        <v>390.53</v>
      </c>
      <c r="V79" s="24">
        <v>412.93</v>
      </c>
      <c r="W79" s="24">
        <f t="shared" si="104"/>
        <v>-22.4</v>
      </c>
      <c r="X79" s="24">
        <f t="shared" si="105"/>
        <v>368.13</v>
      </c>
    </row>
    <row r="80" s="2" customFormat="1" ht="20" hidden="1" customHeight="1" spans="1:24">
      <c r="A80" s="22" t="s">
        <v>93</v>
      </c>
      <c r="B80" s="23">
        <f t="shared" si="93"/>
        <v>255</v>
      </c>
      <c r="C80" s="24">
        <f t="shared" si="94"/>
        <v>240.36</v>
      </c>
      <c r="D80" s="25">
        <f t="shared" si="95"/>
        <v>144</v>
      </c>
      <c r="E80" s="24">
        <f t="shared" si="96"/>
        <v>137.16</v>
      </c>
      <c r="F80" s="23">
        <v>43</v>
      </c>
      <c r="G80" s="24">
        <f t="shared" si="89"/>
        <v>46.44</v>
      </c>
      <c r="H80" s="23">
        <v>49</v>
      </c>
      <c r="I80" s="24">
        <f t="shared" si="90"/>
        <v>47.04</v>
      </c>
      <c r="J80" s="23">
        <v>52</v>
      </c>
      <c r="K80" s="24">
        <f t="shared" si="91"/>
        <v>43.68</v>
      </c>
      <c r="L80" s="25">
        <f t="shared" si="97"/>
        <v>111</v>
      </c>
      <c r="M80" s="24">
        <f t="shared" si="98"/>
        <v>103.2</v>
      </c>
      <c r="N80" s="23">
        <v>30</v>
      </c>
      <c r="O80" s="24">
        <f t="shared" si="99"/>
        <v>32.4</v>
      </c>
      <c r="P80" s="27">
        <v>23</v>
      </c>
      <c r="Q80" s="24">
        <f t="shared" si="100"/>
        <v>22.08</v>
      </c>
      <c r="R80" s="37">
        <v>58</v>
      </c>
      <c r="S80" s="38">
        <f t="shared" si="101"/>
        <v>48.72</v>
      </c>
      <c r="T80" s="24">
        <f t="shared" si="102"/>
        <v>115.37</v>
      </c>
      <c r="U80" s="24">
        <f t="shared" si="103"/>
        <v>115.37</v>
      </c>
      <c r="V80" s="24">
        <v>127.93</v>
      </c>
      <c r="W80" s="24">
        <f t="shared" si="104"/>
        <v>-12.56</v>
      </c>
      <c r="X80" s="24">
        <f t="shared" si="105"/>
        <v>102.81</v>
      </c>
    </row>
    <row r="81" s="2" customFormat="1" ht="20" hidden="1" customHeight="1" spans="1:24">
      <c r="A81" s="22" t="s">
        <v>94</v>
      </c>
      <c r="B81" s="23">
        <f t="shared" si="93"/>
        <v>164</v>
      </c>
      <c r="C81" s="24">
        <f t="shared" si="94"/>
        <v>159</v>
      </c>
      <c r="D81" s="25">
        <f t="shared" si="95"/>
        <v>104</v>
      </c>
      <c r="E81" s="24">
        <f t="shared" si="96"/>
        <v>98.04</v>
      </c>
      <c r="F81" s="23">
        <v>23</v>
      </c>
      <c r="G81" s="24">
        <f t="shared" si="89"/>
        <v>24.84</v>
      </c>
      <c r="H81" s="23">
        <v>43</v>
      </c>
      <c r="I81" s="24">
        <f t="shared" si="90"/>
        <v>41.28</v>
      </c>
      <c r="J81" s="23">
        <v>38</v>
      </c>
      <c r="K81" s="24">
        <f t="shared" si="91"/>
        <v>31.92</v>
      </c>
      <c r="L81" s="25">
        <f t="shared" si="97"/>
        <v>60</v>
      </c>
      <c r="M81" s="24">
        <f t="shared" si="98"/>
        <v>60.96</v>
      </c>
      <c r="N81" s="23">
        <v>42</v>
      </c>
      <c r="O81" s="24">
        <f t="shared" si="99"/>
        <v>45.36</v>
      </c>
      <c r="P81" s="27">
        <v>4</v>
      </c>
      <c r="Q81" s="24">
        <f t="shared" si="100"/>
        <v>3.84</v>
      </c>
      <c r="R81" s="37">
        <v>14</v>
      </c>
      <c r="S81" s="38">
        <f t="shared" si="101"/>
        <v>11.76</v>
      </c>
      <c r="T81" s="24">
        <f t="shared" si="102"/>
        <v>76.32</v>
      </c>
      <c r="U81" s="24">
        <f t="shared" si="103"/>
        <v>76.32</v>
      </c>
      <c r="V81" s="24">
        <v>82.71</v>
      </c>
      <c r="W81" s="24">
        <f t="shared" si="104"/>
        <v>-6.39</v>
      </c>
      <c r="X81" s="24">
        <f t="shared" si="105"/>
        <v>69.93</v>
      </c>
    </row>
    <row r="82" ht="20" hidden="1" customHeight="1" spans="1:24">
      <c r="A82" s="22" t="s">
        <v>95</v>
      </c>
      <c r="B82" s="23">
        <f t="shared" si="93"/>
        <v>812</v>
      </c>
      <c r="C82" s="24">
        <f t="shared" si="94"/>
        <v>781.08</v>
      </c>
      <c r="D82" s="25">
        <f t="shared" si="95"/>
        <v>412</v>
      </c>
      <c r="E82" s="24">
        <f t="shared" si="96"/>
        <v>408.36</v>
      </c>
      <c r="F82" s="23">
        <v>186</v>
      </c>
      <c r="G82" s="24">
        <f t="shared" si="89"/>
        <v>200.88</v>
      </c>
      <c r="H82" s="23">
        <v>147</v>
      </c>
      <c r="I82" s="24">
        <f t="shared" si="90"/>
        <v>141.12</v>
      </c>
      <c r="J82" s="23">
        <v>79</v>
      </c>
      <c r="K82" s="24">
        <f t="shared" si="91"/>
        <v>66.36</v>
      </c>
      <c r="L82" s="25">
        <f t="shared" si="97"/>
        <v>400</v>
      </c>
      <c r="M82" s="24">
        <f t="shared" si="98"/>
        <v>372.72</v>
      </c>
      <c r="N82" s="23">
        <v>131</v>
      </c>
      <c r="O82" s="24">
        <f t="shared" si="99"/>
        <v>141.48</v>
      </c>
      <c r="P82" s="27">
        <v>44</v>
      </c>
      <c r="Q82" s="24">
        <f t="shared" si="100"/>
        <v>42.24</v>
      </c>
      <c r="R82" s="37">
        <v>225</v>
      </c>
      <c r="S82" s="38">
        <f t="shared" si="101"/>
        <v>189</v>
      </c>
      <c r="T82" s="24">
        <f t="shared" si="102"/>
        <v>374.92</v>
      </c>
      <c r="U82" s="24">
        <f t="shared" si="103"/>
        <v>374.92</v>
      </c>
      <c r="V82" s="24">
        <v>395.54</v>
      </c>
      <c r="W82" s="24">
        <f t="shared" si="104"/>
        <v>-20.62</v>
      </c>
      <c r="X82" s="24">
        <f t="shared" si="105"/>
        <v>354.3</v>
      </c>
    </row>
    <row r="83" ht="20" hidden="1" customHeight="1" spans="1:24">
      <c r="A83" s="22" t="s">
        <v>96</v>
      </c>
      <c r="B83" s="23">
        <f t="shared" si="93"/>
        <v>392</v>
      </c>
      <c r="C83" s="24">
        <f t="shared" si="94"/>
        <v>381.12</v>
      </c>
      <c r="D83" s="25">
        <f t="shared" si="95"/>
        <v>276</v>
      </c>
      <c r="E83" s="24">
        <f t="shared" si="96"/>
        <v>272.04</v>
      </c>
      <c r="F83" s="23">
        <v>112</v>
      </c>
      <c r="G83" s="24">
        <f t="shared" si="89"/>
        <v>120.96</v>
      </c>
      <c r="H83" s="23">
        <v>111</v>
      </c>
      <c r="I83" s="24">
        <f t="shared" si="90"/>
        <v>106.56</v>
      </c>
      <c r="J83" s="23">
        <v>53</v>
      </c>
      <c r="K83" s="24">
        <f t="shared" si="91"/>
        <v>44.52</v>
      </c>
      <c r="L83" s="25">
        <f t="shared" si="97"/>
        <v>116</v>
      </c>
      <c r="M83" s="24">
        <f t="shared" si="98"/>
        <v>109.08</v>
      </c>
      <c r="N83" s="23">
        <v>33</v>
      </c>
      <c r="O83" s="24">
        <f t="shared" si="99"/>
        <v>35.64</v>
      </c>
      <c r="P83" s="27">
        <v>31</v>
      </c>
      <c r="Q83" s="24">
        <f t="shared" si="100"/>
        <v>29.76</v>
      </c>
      <c r="R83" s="37">
        <v>52</v>
      </c>
      <c r="S83" s="38">
        <f t="shared" si="101"/>
        <v>43.68</v>
      </c>
      <c r="T83" s="24">
        <f t="shared" si="102"/>
        <v>182.94</v>
      </c>
      <c r="U83" s="24">
        <f t="shared" si="103"/>
        <v>182.94</v>
      </c>
      <c r="V83" s="24">
        <v>198.32</v>
      </c>
      <c r="W83" s="24">
        <f t="shared" si="104"/>
        <v>-15.38</v>
      </c>
      <c r="X83" s="24">
        <f t="shared" si="105"/>
        <v>167.56</v>
      </c>
    </row>
    <row r="84" ht="20" hidden="1" customHeight="1" spans="1:24">
      <c r="A84" s="22" t="s">
        <v>97</v>
      </c>
      <c r="B84" s="23">
        <f t="shared" si="93"/>
        <v>610</v>
      </c>
      <c r="C84" s="24">
        <f t="shared" si="94"/>
        <v>599.16</v>
      </c>
      <c r="D84" s="25">
        <f t="shared" si="95"/>
        <v>302</v>
      </c>
      <c r="E84" s="24">
        <f t="shared" si="96"/>
        <v>296.64</v>
      </c>
      <c r="F84" s="23">
        <v>120</v>
      </c>
      <c r="G84" s="24">
        <f t="shared" si="89"/>
        <v>129.6</v>
      </c>
      <c r="H84" s="23">
        <v>118</v>
      </c>
      <c r="I84" s="24">
        <f t="shared" si="90"/>
        <v>113.28</v>
      </c>
      <c r="J84" s="23">
        <v>64</v>
      </c>
      <c r="K84" s="24">
        <f t="shared" si="91"/>
        <v>53.76</v>
      </c>
      <c r="L84" s="25">
        <f t="shared" si="97"/>
        <v>308</v>
      </c>
      <c r="M84" s="24">
        <f t="shared" si="98"/>
        <v>302.52</v>
      </c>
      <c r="N84" s="23">
        <v>141</v>
      </c>
      <c r="O84" s="24">
        <f t="shared" si="99"/>
        <v>152.28</v>
      </c>
      <c r="P84" s="27">
        <v>83</v>
      </c>
      <c r="Q84" s="24">
        <f t="shared" si="100"/>
        <v>79.68</v>
      </c>
      <c r="R84" s="37">
        <v>84</v>
      </c>
      <c r="S84" s="38">
        <f t="shared" si="101"/>
        <v>70.56</v>
      </c>
      <c r="T84" s="24">
        <f t="shared" si="102"/>
        <v>287.6</v>
      </c>
      <c r="U84" s="24">
        <f t="shared" si="103"/>
        <v>287.6</v>
      </c>
      <c r="V84" s="24">
        <v>309.6</v>
      </c>
      <c r="W84" s="24">
        <f t="shared" si="104"/>
        <v>-22</v>
      </c>
      <c r="X84" s="24">
        <f t="shared" si="105"/>
        <v>265.6</v>
      </c>
    </row>
    <row r="85" ht="20" hidden="1" customHeight="1" spans="1:24">
      <c r="A85" s="22" t="s">
        <v>98</v>
      </c>
      <c r="B85" s="23">
        <f t="shared" si="93"/>
        <v>817</v>
      </c>
      <c r="C85" s="24">
        <f t="shared" si="94"/>
        <v>789.6</v>
      </c>
      <c r="D85" s="25">
        <f t="shared" si="95"/>
        <v>427</v>
      </c>
      <c r="E85" s="24">
        <f t="shared" si="96"/>
        <v>421.68</v>
      </c>
      <c r="F85" s="23">
        <v>205</v>
      </c>
      <c r="G85" s="24">
        <f t="shared" si="89"/>
        <v>221.4</v>
      </c>
      <c r="H85" s="23">
        <v>115</v>
      </c>
      <c r="I85" s="24">
        <f t="shared" si="90"/>
        <v>110.4</v>
      </c>
      <c r="J85" s="23">
        <v>107</v>
      </c>
      <c r="K85" s="24">
        <f t="shared" si="91"/>
        <v>89.88</v>
      </c>
      <c r="L85" s="25">
        <f t="shared" si="97"/>
        <v>390</v>
      </c>
      <c r="M85" s="24">
        <f t="shared" si="98"/>
        <v>367.92</v>
      </c>
      <c r="N85" s="23">
        <v>148</v>
      </c>
      <c r="O85" s="24">
        <f t="shared" si="99"/>
        <v>159.84</v>
      </c>
      <c r="P85" s="27">
        <v>40</v>
      </c>
      <c r="Q85" s="24">
        <f t="shared" si="100"/>
        <v>38.4</v>
      </c>
      <c r="R85" s="37">
        <v>202</v>
      </c>
      <c r="S85" s="38">
        <f t="shared" si="101"/>
        <v>169.68</v>
      </c>
      <c r="T85" s="24">
        <f t="shared" si="102"/>
        <v>379.01</v>
      </c>
      <c r="U85" s="24">
        <f t="shared" si="103"/>
        <v>379.01</v>
      </c>
      <c r="V85" s="24">
        <v>406.6</v>
      </c>
      <c r="W85" s="24">
        <f t="shared" si="104"/>
        <v>-27.59</v>
      </c>
      <c r="X85" s="24">
        <f t="shared" si="105"/>
        <v>351.42</v>
      </c>
    </row>
    <row r="86" s="2" customFormat="1" ht="20" hidden="1" customHeight="1" spans="1:24">
      <c r="A86" s="22" t="s">
        <v>99</v>
      </c>
      <c r="B86" s="23">
        <f t="shared" si="93"/>
        <v>457</v>
      </c>
      <c r="C86" s="24">
        <f t="shared" si="94"/>
        <v>437.88</v>
      </c>
      <c r="D86" s="25">
        <f t="shared" si="95"/>
        <v>195</v>
      </c>
      <c r="E86" s="24">
        <f t="shared" si="96"/>
        <v>185.88</v>
      </c>
      <c r="F86" s="23">
        <v>55</v>
      </c>
      <c r="G86" s="24">
        <f t="shared" si="89"/>
        <v>59.4</v>
      </c>
      <c r="H86" s="23">
        <v>74</v>
      </c>
      <c r="I86" s="24">
        <f t="shared" si="90"/>
        <v>71.04</v>
      </c>
      <c r="J86" s="23">
        <v>66</v>
      </c>
      <c r="K86" s="24">
        <f t="shared" si="91"/>
        <v>55.44</v>
      </c>
      <c r="L86" s="25">
        <f t="shared" si="97"/>
        <v>262</v>
      </c>
      <c r="M86" s="24">
        <f t="shared" si="98"/>
        <v>252</v>
      </c>
      <c r="N86" s="23">
        <v>95</v>
      </c>
      <c r="O86" s="24">
        <f t="shared" si="99"/>
        <v>102.6</v>
      </c>
      <c r="P86" s="27">
        <v>76</v>
      </c>
      <c r="Q86" s="24">
        <f t="shared" si="100"/>
        <v>72.96</v>
      </c>
      <c r="R86" s="37">
        <v>91</v>
      </c>
      <c r="S86" s="38">
        <f t="shared" si="101"/>
        <v>76.44</v>
      </c>
      <c r="T86" s="24">
        <f t="shared" si="102"/>
        <v>210.18</v>
      </c>
      <c r="U86" s="24">
        <f t="shared" si="103"/>
        <v>210.18</v>
      </c>
      <c r="V86" s="24">
        <v>223.2</v>
      </c>
      <c r="W86" s="24">
        <f t="shared" si="104"/>
        <v>-13.02</v>
      </c>
      <c r="X86" s="24">
        <f t="shared" si="105"/>
        <v>197.16</v>
      </c>
    </row>
    <row r="87" s="2" customFormat="1" ht="20" hidden="1" customHeight="1" spans="1:24">
      <c r="A87" s="22" t="s">
        <v>100</v>
      </c>
      <c r="B87" s="23">
        <f t="shared" si="93"/>
        <v>358</v>
      </c>
      <c r="C87" s="24">
        <f t="shared" si="94"/>
        <v>343.92</v>
      </c>
      <c r="D87" s="25">
        <f t="shared" si="95"/>
        <v>168</v>
      </c>
      <c r="E87" s="24">
        <f t="shared" si="96"/>
        <v>159.6</v>
      </c>
      <c r="F87" s="23">
        <v>44</v>
      </c>
      <c r="G87" s="24">
        <f t="shared" si="89"/>
        <v>47.52</v>
      </c>
      <c r="H87" s="23">
        <v>66</v>
      </c>
      <c r="I87" s="24">
        <f t="shared" si="90"/>
        <v>63.36</v>
      </c>
      <c r="J87" s="23">
        <v>58</v>
      </c>
      <c r="K87" s="24">
        <f t="shared" si="91"/>
        <v>48.72</v>
      </c>
      <c r="L87" s="25">
        <f t="shared" si="97"/>
        <v>190</v>
      </c>
      <c r="M87" s="24">
        <f t="shared" si="98"/>
        <v>184.32</v>
      </c>
      <c r="N87" s="23">
        <v>87</v>
      </c>
      <c r="O87" s="24">
        <f t="shared" si="99"/>
        <v>93.96</v>
      </c>
      <c r="P87" s="27">
        <v>32</v>
      </c>
      <c r="Q87" s="24">
        <f t="shared" si="100"/>
        <v>30.72</v>
      </c>
      <c r="R87" s="37">
        <v>71</v>
      </c>
      <c r="S87" s="38">
        <f t="shared" si="101"/>
        <v>59.64</v>
      </c>
      <c r="T87" s="24">
        <f t="shared" si="102"/>
        <v>165.08</v>
      </c>
      <c r="U87" s="24">
        <f t="shared" si="103"/>
        <v>165.08</v>
      </c>
      <c r="V87" s="24">
        <v>177.52</v>
      </c>
      <c r="W87" s="24">
        <f t="shared" si="104"/>
        <v>-12.44</v>
      </c>
      <c r="X87" s="24">
        <f t="shared" si="105"/>
        <v>152.64</v>
      </c>
    </row>
    <row r="88" ht="20" hidden="1" customHeight="1" spans="1:24">
      <c r="A88" s="22" t="s">
        <v>101</v>
      </c>
      <c r="B88" s="23">
        <f t="shared" si="93"/>
        <v>609</v>
      </c>
      <c r="C88" s="24">
        <f t="shared" si="94"/>
        <v>587.76</v>
      </c>
      <c r="D88" s="25">
        <f t="shared" si="95"/>
        <v>263</v>
      </c>
      <c r="E88" s="24">
        <f t="shared" si="96"/>
        <v>252.84</v>
      </c>
      <c r="F88" s="23">
        <v>84</v>
      </c>
      <c r="G88" s="24">
        <f t="shared" si="89"/>
        <v>90.72</v>
      </c>
      <c r="H88" s="23">
        <v>98</v>
      </c>
      <c r="I88" s="24">
        <f t="shared" si="90"/>
        <v>94.08</v>
      </c>
      <c r="J88" s="23">
        <v>81</v>
      </c>
      <c r="K88" s="24">
        <f t="shared" si="91"/>
        <v>68.04</v>
      </c>
      <c r="L88" s="25">
        <f t="shared" si="97"/>
        <v>346</v>
      </c>
      <c r="M88" s="24">
        <f t="shared" si="98"/>
        <v>334.92</v>
      </c>
      <c r="N88" s="23">
        <v>157</v>
      </c>
      <c r="O88" s="24">
        <f t="shared" si="99"/>
        <v>169.56</v>
      </c>
      <c r="P88" s="27">
        <v>55</v>
      </c>
      <c r="Q88" s="24">
        <f t="shared" si="100"/>
        <v>52.8</v>
      </c>
      <c r="R88" s="37">
        <v>134</v>
      </c>
      <c r="S88" s="38">
        <f t="shared" si="101"/>
        <v>112.56</v>
      </c>
      <c r="T88" s="24">
        <f t="shared" si="102"/>
        <v>282.12</v>
      </c>
      <c r="U88" s="24">
        <f t="shared" si="103"/>
        <v>282.12</v>
      </c>
      <c r="V88" s="24">
        <v>298.08</v>
      </c>
      <c r="W88" s="24">
        <f t="shared" si="104"/>
        <v>-15.96</v>
      </c>
      <c r="X88" s="24">
        <f t="shared" si="105"/>
        <v>266.16</v>
      </c>
    </row>
    <row r="89" ht="20" hidden="1" customHeight="1" spans="1:24">
      <c r="A89" s="22" t="s">
        <v>102</v>
      </c>
      <c r="B89" s="23">
        <f t="shared" si="93"/>
        <v>452</v>
      </c>
      <c r="C89" s="24">
        <f t="shared" si="94"/>
        <v>445.32</v>
      </c>
      <c r="D89" s="25">
        <f t="shared" si="95"/>
        <v>151</v>
      </c>
      <c r="E89" s="24">
        <f t="shared" si="96"/>
        <v>146.52</v>
      </c>
      <c r="F89" s="23">
        <v>49</v>
      </c>
      <c r="G89" s="24">
        <f t="shared" si="89"/>
        <v>52.92</v>
      </c>
      <c r="H89" s="23">
        <v>66</v>
      </c>
      <c r="I89" s="24">
        <f t="shared" si="90"/>
        <v>63.36</v>
      </c>
      <c r="J89" s="23">
        <v>36</v>
      </c>
      <c r="K89" s="24">
        <f t="shared" si="91"/>
        <v>30.24</v>
      </c>
      <c r="L89" s="25">
        <f t="shared" si="97"/>
        <v>301</v>
      </c>
      <c r="M89" s="24">
        <f t="shared" si="98"/>
        <v>298.8</v>
      </c>
      <c r="N89" s="23">
        <v>151</v>
      </c>
      <c r="O89" s="24">
        <f t="shared" si="99"/>
        <v>163.08</v>
      </c>
      <c r="P89" s="27">
        <v>81</v>
      </c>
      <c r="Q89" s="24">
        <f t="shared" si="100"/>
        <v>77.76</v>
      </c>
      <c r="R89" s="37">
        <v>69</v>
      </c>
      <c r="S89" s="38">
        <f t="shared" si="101"/>
        <v>57.96</v>
      </c>
      <c r="T89" s="24">
        <f t="shared" si="102"/>
        <v>213.75</v>
      </c>
      <c r="U89" s="24">
        <f t="shared" si="103"/>
        <v>213.75</v>
      </c>
      <c r="V89" s="24">
        <v>223.55</v>
      </c>
      <c r="W89" s="24">
        <f t="shared" si="104"/>
        <v>-9.80000000000001</v>
      </c>
      <c r="X89" s="24">
        <f t="shared" si="105"/>
        <v>203.95</v>
      </c>
    </row>
    <row r="90" ht="20" hidden="1" customHeight="1" spans="1:24">
      <c r="A90" s="22" t="s">
        <v>103</v>
      </c>
      <c r="B90" s="23">
        <f t="shared" si="93"/>
        <v>542</v>
      </c>
      <c r="C90" s="24">
        <f t="shared" si="94"/>
        <v>546.12</v>
      </c>
      <c r="D90" s="25">
        <f t="shared" si="95"/>
        <v>277</v>
      </c>
      <c r="E90" s="24">
        <f t="shared" si="96"/>
        <v>271.2</v>
      </c>
      <c r="F90" s="23">
        <v>105</v>
      </c>
      <c r="G90" s="24">
        <f t="shared" si="89"/>
        <v>113.4</v>
      </c>
      <c r="H90" s="23">
        <v>111</v>
      </c>
      <c r="I90" s="24">
        <f t="shared" si="90"/>
        <v>106.56</v>
      </c>
      <c r="J90" s="23">
        <v>61</v>
      </c>
      <c r="K90" s="24">
        <f t="shared" si="91"/>
        <v>51.24</v>
      </c>
      <c r="L90" s="25">
        <f t="shared" si="97"/>
        <v>265</v>
      </c>
      <c r="M90" s="24">
        <f t="shared" si="98"/>
        <v>274.92</v>
      </c>
      <c r="N90" s="23">
        <v>189</v>
      </c>
      <c r="O90" s="24">
        <f t="shared" si="99"/>
        <v>204.12</v>
      </c>
      <c r="P90" s="27">
        <v>58</v>
      </c>
      <c r="Q90" s="24">
        <f t="shared" si="100"/>
        <v>55.68</v>
      </c>
      <c r="R90" s="37">
        <v>18</v>
      </c>
      <c r="S90" s="38">
        <f t="shared" si="101"/>
        <v>15.12</v>
      </c>
      <c r="T90" s="24">
        <f t="shared" si="102"/>
        <v>262.14</v>
      </c>
      <c r="U90" s="24">
        <f t="shared" si="103"/>
        <v>262.14</v>
      </c>
      <c r="V90" s="24">
        <v>277.75</v>
      </c>
      <c r="W90" s="24">
        <f t="shared" si="104"/>
        <v>-15.61</v>
      </c>
      <c r="X90" s="24">
        <f t="shared" si="105"/>
        <v>246.53</v>
      </c>
    </row>
    <row r="91" ht="20" hidden="1" customHeight="1" spans="1:24">
      <c r="A91" s="22" t="s">
        <v>104</v>
      </c>
      <c r="B91" s="23">
        <f t="shared" si="93"/>
        <v>230</v>
      </c>
      <c r="C91" s="24">
        <f t="shared" si="94"/>
        <v>219.72</v>
      </c>
      <c r="D91" s="25">
        <f t="shared" si="95"/>
        <v>101</v>
      </c>
      <c r="E91" s="24">
        <f t="shared" si="96"/>
        <v>96</v>
      </c>
      <c r="F91" s="23">
        <v>21</v>
      </c>
      <c r="G91" s="24">
        <f t="shared" si="89"/>
        <v>22.68</v>
      </c>
      <c r="H91" s="23">
        <v>51</v>
      </c>
      <c r="I91" s="24">
        <f t="shared" si="90"/>
        <v>48.96</v>
      </c>
      <c r="J91" s="23">
        <v>29</v>
      </c>
      <c r="K91" s="24">
        <f t="shared" si="91"/>
        <v>24.36</v>
      </c>
      <c r="L91" s="25">
        <f t="shared" si="97"/>
        <v>129</v>
      </c>
      <c r="M91" s="24">
        <f t="shared" si="98"/>
        <v>123.72</v>
      </c>
      <c r="N91" s="23">
        <v>49</v>
      </c>
      <c r="O91" s="24">
        <f t="shared" si="99"/>
        <v>52.92</v>
      </c>
      <c r="P91" s="27">
        <v>30</v>
      </c>
      <c r="Q91" s="24">
        <f t="shared" si="100"/>
        <v>28.8</v>
      </c>
      <c r="R91" s="37">
        <v>50</v>
      </c>
      <c r="S91" s="38">
        <f t="shared" si="101"/>
        <v>42</v>
      </c>
      <c r="T91" s="24">
        <f t="shared" si="102"/>
        <v>105.47</v>
      </c>
      <c r="U91" s="24">
        <f t="shared" si="103"/>
        <v>105.47</v>
      </c>
      <c r="V91" s="24">
        <v>111.97</v>
      </c>
      <c r="W91" s="24">
        <f t="shared" si="104"/>
        <v>-6.5</v>
      </c>
      <c r="X91" s="24">
        <f t="shared" si="105"/>
        <v>98.97</v>
      </c>
    </row>
    <row r="92" s="2" customFormat="1" ht="170" customHeight="1" spans="1:24">
      <c r="A92" s="22" t="s">
        <v>105</v>
      </c>
      <c r="B92" s="23">
        <f t="shared" si="93"/>
        <v>651</v>
      </c>
      <c r="C92" s="24">
        <f t="shared" si="94"/>
        <v>627.84</v>
      </c>
      <c r="D92" s="25">
        <f t="shared" si="95"/>
        <v>206</v>
      </c>
      <c r="E92" s="24">
        <f t="shared" si="96"/>
        <v>197.4</v>
      </c>
      <c r="F92" s="23">
        <v>56</v>
      </c>
      <c r="G92" s="24">
        <f t="shared" si="89"/>
        <v>60.48</v>
      </c>
      <c r="H92" s="23">
        <v>91</v>
      </c>
      <c r="I92" s="24">
        <f t="shared" si="90"/>
        <v>87.36</v>
      </c>
      <c r="J92" s="23">
        <v>59</v>
      </c>
      <c r="K92" s="24">
        <f t="shared" si="91"/>
        <v>49.56</v>
      </c>
      <c r="L92" s="25">
        <f t="shared" si="97"/>
        <v>445</v>
      </c>
      <c r="M92" s="24">
        <f t="shared" si="98"/>
        <v>430.44</v>
      </c>
      <c r="N92" s="23">
        <v>189</v>
      </c>
      <c r="O92" s="24">
        <f t="shared" si="99"/>
        <v>204.12</v>
      </c>
      <c r="P92" s="27">
        <v>94</v>
      </c>
      <c r="Q92" s="24">
        <f t="shared" si="100"/>
        <v>90.24</v>
      </c>
      <c r="R92" s="37">
        <v>162</v>
      </c>
      <c r="S92" s="38">
        <f t="shared" si="101"/>
        <v>136.08</v>
      </c>
      <c r="T92" s="24">
        <f t="shared" si="102"/>
        <v>301.36</v>
      </c>
      <c r="U92" s="24">
        <f t="shared" si="103"/>
        <v>301.36</v>
      </c>
      <c r="V92" s="24">
        <v>316.34</v>
      </c>
      <c r="W92" s="24">
        <f t="shared" si="104"/>
        <v>-14.98</v>
      </c>
      <c r="X92" s="24">
        <f t="shared" si="105"/>
        <v>286.38</v>
      </c>
    </row>
    <row r="93" s="2" customFormat="1" ht="20" hidden="1" customHeight="1" spans="1:24">
      <c r="A93" s="22" t="s">
        <v>106</v>
      </c>
      <c r="B93" s="23">
        <f t="shared" si="93"/>
        <v>436</v>
      </c>
      <c r="C93" s="24">
        <f t="shared" si="94"/>
        <v>417</v>
      </c>
      <c r="D93" s="25">
        <f t="shared" si="95"/>
        <v>144</v>
      </c>
      <c r="E93" s="24">
        <f t="shared" si="96"/>
        <v>132.24</v>
      </c>
      <c r="F93" s="23">
        <v>24</v>
      </c>
      <c r="G93" s="24">
        <f t="shared" si="89"/>
        <v>25.92</v>
      </c>
      <c r="H93" s="23">
        <v>46</v>
      </c>
      <c r="I93" s="24">
        <f t="shared" si="90"/>
        <v>44.16</v>
      </c>
      <c r="J93" s="23">
        <v>74</v>
      </c>
      <c r="K93" s="24">
        <f t="shared" si="91"/>
        <v>62.16</v>
      </c>
      <c r="L93" s="25">
        <f t="shared" si="97"/>
        <v>292</v>
      </c>
      <c r="M93" s="24">
        <f t="shared" si="98"/>
        <v>284.76</v>
      </c>
      <c r="N93" s="23">
        <v>115</v>
      </c>
      <c r="O93" s="24">
        <f t="shared" si="99"/>
        <v>124.2</v>
      </c>
      <c r="P93" s="27">
        <v>99</v>
      </c>
      <c r="Q93" s="24">
        <f t="shared" si="100"/>
        <v>95.04</v>
      </c>
      <c r="R93" s="37">
        <v>78</v>
      </c>
      <c r="S93" s="38">
        <f t="shared" si="101"/>
        <v>65.52</v>
      </c>
      <c r="T93" s="24">
        <f t="shared" si="102"/>
        <v>200.16</v>
      </c>
      <c r="U93" s="24">
        <f t="shared" si="103"/>
        <v>200.16</v>
      </c>
      <c r="V93" s="24">
        <v>208.34</v>
      </c>
      <c r="W93" s="24">
        <f t="shared" si="104"/>
        <v>-8.18000000000001</v>
      </c>
      <c r="X93" s="24">
        <f t="shared" si="105"/>
        <v>191.98</v>
      </c>
    </row>
    <row r="94" s="2" customFormat="1" ht="20" hidden="1" customHeight="1" spans="1:24">
      <c r="A94" s="22" t="s">
        <v>107</v>
      </c>
      <c r="B94" s="23">
        <f t="shared" si="93"/>
        <v>180</v>
      </c>
      <c r="C94" s="24">
        <f t="shared" si="94"/>
        <v>174.36</v>
      </c>
      <c r="D94" s="25">
        <f t="shared" si="95"/>
        <v>71</v>
      </c>
      <c r="E94" s="24">
        <f t="shared" si="96"/>
        <v>66.12</v>
      </c>
      <c r="F94" s="23">
        <v>13</v>
      </c>
      <c r="G94" s="24">
        <f t="shared" si="89"/>
        <v>14.04</v>
      </c>
      <c r="H94" s="23">
        <v>28</v>
      </c>
      <c r="I94" s="24">
        <f t="shared" si="90"/>
        <v>26.88</v>
      </c>
      <c r="J94" s="23">
        <v>30</v>
      </c>
      <c r="K94" s="24">
        <f t="shared" si="91"/>
        <v>25.2</v>
      </c>
      <c r="L94" s="25">
        <f t="shared" si="97"/>
        <v>109</v>
      </c>
      <c r="M94" s="24">
        <f t="shared" si="98"/>
        <v>108.24</v>
      </c>
      <c r="N94" s="23">
        <v>55</v>
      </c>
      <c r="O94" s="24">
        <f t="shared" si="99"/>
        <v>59.4</v>
      </c>
      <c r="P94" s="27">
        <v>29</v>
      </c>
      <c r="Q94" s="24">
        <f t="shared" si="100"/>
        <v>27.84</v>
      </c>
      <c r="R94" s="37">
        <v>25</v>
      </c>
      <c r="S94" s="38">
        <f t="shared" si="101"/>
        <v>21</v>
      </c>
      <c r="T94" s="24">
        <f t="shared" si="102"/>
        <v>83.69</v>
      </c>
      <c r="U94" s="24">
        <f t="shared" si="103"/>
        <v>83.69</v>
      </c>
      <c r="V94" s="24">
        <v>87.15</v>
      </c>
      <c r="W94" s="24">
        <f t="shared" si="104"/>
        <v>-3.46000000000001</v>
      </c>
      <c r="X94" s="24">
        <f t="shared" si="105"/>
        <v>80.23</v>
      </c>
    </row>
    <row r="95" s="2" customFormat="1" ht="20" hidden="1" customHeight="1" spans="1:24">
      <c r="A95" s="22" t="s">
        <v>108</v>
      </c>
      <c r="B95" s="23">
        <f t="shared" si="93"/>
        <v>294</v>
      </c>
      <c r="C95" s="24">
        <f t="shared" si="94"/>
        <v>279.96</v>
      </c>
      <c r="D95" s="25">
        <f t="shared" si="95"/>
        <v>155</v>
      </c>
      <c r="E95" s="24">
        <f t="shared" si="96"/>
        <v>144.6</v>
      </c>
      <c r="F95" s="23">
        <v>15</v>
      </c>
      <c r="G95" s="24">
        <f t="shared" si="89"/>
        <v>16.2</v>
      </c>
      <c r="H95" s="23">
        <v>90</v>
      </c>
      <c r="I95" s="24">
        <f t="shared" si="90"/>
        <v>86.4</v>
      </c>
      <c r="J95" s="23">
        <v>50</v>
      </c>
      <c r="K95" s="24">
        <f t="shared" si="91"/>
        <v>42</v>
      </c>
      <c r="L95" s="25">
        <f t="shared" si="97"/>
        <v>139</v>
      </c>
      <c r="M95" s="24">
        <f t="shared" si="98"/>
        <v>135.36</v>
      </c>
      <c r="N95" s="23">
        <v>47</v>
      </c>
      <c r="O95" s="24">
        <f t="shared" si="99"/>
        <v>50.76</v>
      </c>
      <c r="P95" s="27">
        <v>61</v>
      </c>
      <c r="Q95" s="24">
        <f t="shared" si="100"/>
        <v>58.56</v>
      </c>
      <c r="R95" s="37">
        <v>31</v>
      </c>
      <c r="S95" s="38">
        <f t="shared" si="101"/>
        <v>26.04</v>
      </c>
      <c r="T95" s="24">
        <f t="shared" si="102"/>
        <v>134.38</v>
      </c>
      <c r="U95" s="24">
        <f t="shared" si="103"/>
        <v>134.38</v>
      </c>
      <c r="V95" s="24">
        <v>139.28</v>
      </c>
      <c r="W95" s="24">
        <f t="shared" si="104"/>
        <v>-4.90000000000001</v>
      </c>
      <c r="X95" s="24">
        <f t="shared" si="105"/>
        <v>129.48</v>
      </c>
    </row>
    <row r="96" ht="20" hidden="1" customHeight="1" spans="1:24">
      <c r="A96" s="22" t="s">
        <v>109</v>
      </c>
      <c r="B96" s="23">
        <f t="shared" si="93"/>
        <v>677</v>
      </c>
      <c r="C96" s="24">
        <f t="shared" si="94"/>
        <v>665.88</v>
      </c>
      <c r="D96" s="25">
        <f t="shared" si="95"/>
        <v>273</v>
      </c>
      <c r="E96" s="24">
        <f t="shared" si="96"/>
        <v>258.36</v>
      </c>
      <c r="F96" s="23">
        <v>64</v>
      </c>
      <c r="G96" s="24">
        <f t="shared" si="89"/>
        <v>69.12</v>
      </c>
      <c r="H96" s="23">
        <v>114</v>
      </c>
      <c r="I96" s="24">
        <f t="shared" si="90"/>
        <v>109.44</v>
      </c>
      <c r="J96" s="23">
        <v>95</v>
      </c>
      <c r="K96" s="24">
        <f t="shared" si="91"/>
        <v>79.8</v>
      </c>
      <c r="L96" s="25">
        <f t="shared" si="97"/>
        <v>404</v>
      </c>
      <c r="M96" s="24">
        <f t="shared" si="98"/>
        <v>407.52</v>
      </c>
      <c r="N96" s="23">
        <v>245</v>
      </c>
      <c r="O96" s="24">
        <f t="shared" si="99"/>
        <v>264.6</v>
      </c>
      <c r="P96" s="27">
        <v>78</v>
      </c>
      <c r="Q96" s="24">
        <f t="shared" si="100"/>
        <v>74.88</v>
      </c>
      <c r="R96" s="37">
        <v>81</v>
      </c>
      <c r="S96" s="38">
        <f t="shared" si="101"/>
        <v>68.04</v>
      </c>
      <c r="T96" s="24">
        <f t="shared" si="102"/>
        <v>319.62</v>
      </c>
      <c r="U96" s="24">
        <f t="shared" si="103"/>
        <v>319.62</v>
      </c>
      <c r="V96" s="24">
        <v>339.32</v>
      </c>
      <c r="W96" s="24">
        <f t="shared" si="104"/>
        <v>-19.7</v>
      </c>
      <c r="X96" s="24">
        <f t="shared" si="105"/>
        <v>299.92</v>
      </c>
    </row>
    <row r="97" ht="20" hidden="1" customHeight="1" spans="1:24">
      <c r="A97" s="22" t="s">
        <v>110</v>
      </c>
      <c r="B97" s="23">
        <f t="shared" si="93"/>
        <v>1062</v>
      </c>
      <c r="C97" s="24">
        <f t="shared" si="94"/>
        <v>1060.56</v>
      </c>
      <c r="D97" s="25">
        <f t="shared" si="95"/>
        <v>326</v>
      </c>
      <c r="E97" s="24">
        <f t="shared" si="96"/>
        <v>317.4</v>
      </c>
      <c r="F97" s="23">
        <v>102</v>
      </c>
      <c r="G97" s="24">
        <f t="shared" si="89"/>
        <v>110.16</v>
      </c>
      <c r="H97" s="23">
        <v>159</v>
      </c>
      <c r="I97" s="24">
        <f t="shared" si="90"/>
        <v>152.64</v>
      </c>
      <c r="J97" s="23">
        <v>65</v>
      </c>
      <c r="K97" s="24">
        <f t="shared" si="91"/>
        <v>54.6</v>
      </c>
      <c r="L97" s="25">
        <f t="shared" si="97"/>
        <v>736</v>
      </c>
      <c r="M97" s="24">
        <f t="shared" si="98"/>
        <v>743.16</v>
      </c>
      <c r="N97" s="23">
        <v>421</v>
      </c>
      <c r="O97" s="24">
        <f t="shared" si="99"/>
        <v>454.68</v>
      </c>
      <c r="P97" s="27">
        <v>199</v>
      </c>
      <c r="Q97" s="24">
        <f t="shared" si="100"/>
        <v>191.04</v>
      </c>
      <c r="R97" s="37">
        <v>116</v>
      </c>
      <c r="S97" s="38">
        <f t="shared" si="101"/>
        <v>97.44</v>
      </c>
      <c r="T97" s="24">
        <f t="shared" si="102"/>
        <v>509.07</v>
      </c>
      <c r="U97" s="24">
        <f t="shared" si="103"/>
        <v>509.07</v>
      </c>
      <c r="V97" s="24">
        <v>520.59</v>
      </c>
      <c r="W97" s="24">
        <f t="shared" si="104"/>
        <v>-11.52</v>
      </c>
      <c r="X97" s="24">
        <f t="shared" si="105"/>
        <v>497.55</v>
      </c>
    </row>
    <row r="98" s="2" customFormat="1" ht="20" hidden="1" customHeight="1" spans="1:24">
      <c r="A98" s="22" t="s">
        <v>111</v>
      </c>
      <c r="B98" s="23">
        <f t="shared" si="93"/>
        <v>518</v>
      </c>
      <c r="C98" s="24">
        <f t="shared" si="94"/>
        <v>493.8</v>
      </c>
      <c r="D98" s="25">
        <f t="shared" si="95"/>
        <v>172</v>
      </c>
      <c r="E98" s="24">
        <f t="shared" si="96"/>
        <v>162.12</v>
      </c>
      <c r="F98" s="23">
        <v>40</v>
      </c>
      <c r="G98" s="24">
        <f t="shared" si="89"/>
        <v>43.2</v>
      </c>
      <c r="H98" s="23">
        <v>67</v>
      </c>
      <c r="I98" s="24">
        <f t="shared" si="90"/>
        <v>64.32</v>
      </c>
      <c r="J98" s="23">
        <v>65</v>
      </c>
      <c r="K98" s="24">
        <f t="shared" si="91"/>
        <v>54.6</v>
      </c>
      <c r="L98" s="25">
        <f t="shared" si="97"/>
        <v>346</v>
      </c>
      <c r="M98" s="24">
        <f t="shared" si="98"/>
        <v>331.68</v>
      </c>
      <c r="N98" s="23">
        <v>134</v>
      </c>
      <c r="O98" s="24">
        <f t="shared" si="99"/>
        <v>144.72</v>
      </c>
      <c r="P98" s="27">
        <v>74</v>
      </c>
      <c r="Q98" s="24">
        <f t="shared" si="100"/>
        <v>71.04</v>
      </c>
      <c r="R98" s="37">
        <v>138</v>
      </c>
      <c r="S98" s="38">
        <f t="shared" si="101"/>
        <v>115.92</v>
      </c>
      <c r="T98" s="24">
        <f t="shared" si="102"/>
        <v>237.02</v>
      </c>
      <c r="U98" s="24">
        <f t="shared" si="103"/>
        <v>237.02</v>
      </c>
      <c r="V98" s="24">
        <v>251.19</v>
      </c>
      <c r="W98" s="24">
        <f t="shared" si="104"/>
        <v>-14.17</v>
      </c>
      <c r="X98" s="24">
        <f t="shared" si="105"/>
        <v>222.85</v>
      </c>
    </row>
    <row r="99" s="2" customFormat="1" ht="20" hidden="1" customHeight="1" spans="1:24">
      <c r="A99" s="22" t="s">
        <v>112</v>
      </c>
      <c r="B99" s="23">
        <f t="shared" si="93"/>
        <v>445</v>
      </c>
      <c r="C99" s="24">
        <f t="shared" si="94"/>
        <v>431.28</v>
      </c>
      <c r="D99" s="25">
        <f t="shared" si="95"/>
        <v>172</v>
      </c>
      <c r="E99" s="24">
        <f t="shared" si="96"/>
        <v>165</v>
      </c>
      <c r="F99" s="23">
        <v>37</v>
      </c>
      <c r="G99" s="24">
        <f t="shared" si="89"/>
        <v>39.96</v>
      </c>
      <c r="H99" s="23">
        <v>97</v>
      </c>
      <c r="I99" s="24">
        <f t="shared" si="90"/>
        <v>93.12</v>
      </c>
      <c r="J99" s="23">
        <v>38</v>
      </c>
      <c r="K99" s="24">
        <f t="shared" si="91"/>
        <v>31.92</v>
      </c>
      <c r="L99" s="25">
        <f t="shared" si="97"/>
        <v>273</v>
      </c>
      <c r="M99" s="24">
        <f t="shared" si="98"/>
        <v>266.28</v>
      </c>
      <c r="N99" s="23">
        <v>113</v>
      </c>
      <c r="O99" s="24">
        <f t="shared" si="99"/>
        <v>122.04</v>
      </c>
      <c r="P99" s="27">
        <v>82</v>
      </c>
      <c r="Q99" s="24">
        <f t="shared" si="100"/>
        <v>78.72</v>
      </c>
      <c r="R99" s="37">
        <v>78</v>
      </c>
      <c r="S99" s="38">
        <f t="shared" si="101"/>
        <v>65.52</v>
      </c>
      <c r="T99" s="24">
        <f t="shared" si="102"/>
        <v>207.01</v>
      </c>
      <c r="U99" s="24">
        <f t="shared" si="103"/>
        <v>207.01</v>
      </c>
      <c r="V99" s="24">
        <v>217.9</v>
      </c>
      <c r="W99" s="24">
        <f t="shared" si="104"/>
        <v>-10.89</v>
      </c>
      <c r="X99" s="24">
        <f t="shared" si="105"/>
        <v>196.12</v>
      </c>
    </row>
    <row r="100" ht="20" hidden="1" customHeight="1" spans="1:24">
      <c r="A100" s="22" t="s">
        <v>113</v>
      </c>
      <c r="B100" s="23">
        <f t="shared" si="93"/>
        <v>429</v>
      </c>
      <c r="C100" s="24">
        <f t="shared" si="94"/>
        <v>416.4</v>
      </c>
      <c r="D100" s="25">
        <f t="shared" si="95"/>
        <v>118</v>
      </c>
      <c r="E100" s="24">
        <f t="shared" si="96"/>
        <v>110.16</v>
      </c>
      <c r="F100" s="23">
        <v>21</v>
      </c>
      <c r="G100" s="24">
        <f t="shared" si="89"/>
        <v>22.68</v>
      </c>
      <c r="H100" s="23">
        <v>50</v>
      </c>
      <c r="I100" s="24">
        <f t="shared" si="90"/>
        <v>48</v>
      </c>
      <c r="J100" s="23">
        <v>47</v>
      </c>
      <c r="K100" s="24">
        <f t="shared" si="91"/>
        <v>39.48</v>
      </c>
      <c r="L100" s="25">
        <f t="shared" si="97"/>
        <v>311</v>
      </c>
      <c r="M100" s="24">
        <f t="shared" si="98"/>
        <v>306.24</v>
      </c>
      <c r="N100" s="23">
        <v>144</v>
      </c>
      <c r="O100" s="24">
        <f t="shared" si="99"/>
        <v>155.52</v>
      </c>
      <c r="P100" s="27">
        <v>87</v>
      </c>
      <c r="Q100" s="24">
        <f t="shared" si="100"/>
        <v>83.52</v>
      </c>
      <c r="R100" s="37">
        <v>80</v>
      </c>
      <c r="S100" s="38">
        <f t="shared" si="101"/>
        <v>67.2</v>
      </c>
      <c r="T100" s="24">
        <f t="shared" si="102"/>
        <v>199.87</v>
      </c>
      <c r="U100" s="24">
        <f t="shared" si="103"/>
        <v>199.87</v>
      </c>
      <c r="V100" s="24">
        <v>207.3</v>
      </c>
      <c r="W100" s="24">
        <f t="shared" si="104"/>
        <v>-7.43000000000001</v>
      </c>
      <c r="X100" s="24">
        <f t="shared" si="105"/>
        <v>192.44</v>
      </c>
    </row>
    <row r="101" ht="20" hidden="1" customHeight="1" spans="1:24">
      <c r="A101" s="22" t="s">
        <v>114</v>
      </c>
      <c r="B101" s="23">
        <f t="shared" si="93"/>
        <v>1023</v>
      </c>
      <c r="C101" s="24">
        <f t="shared" si="94"/>
        <v>1001.52</v>
      </c>
      <c r="D101" s="25">
        <f t="shared" si="95"/>
        <v>443</v>
      </c>
      <c r="E101" s="24">
        <f t="shared" si="96"/>
        <v>421.56</v>
      </c>
      <c r="F101" s="23">
        <v>106</v>
      </c>
      <c r="G101" s="24">
        <f t="shared" si="89"/>
        <v>114.48</v>
      </c>
      <c r="H101" s="23">
        <v>200</v>
      </c>
      <c r="I101" s="24">
        <f t="shared" si="90"/>
        <v>192</v>
      </c>
      <c r="J101" s="23">
        <v>137</v>
      </c>
      <c r="K101" s="24">
        <f t="shared" si="91"/>
        <v>115.08</v>
      </c>
      <c r="L101" s="25">
        <f t="shared" si="97"/>
        <v>580</v>
      </c>
      <c r="M101" s="24">
        <f t="shared" si="98"/>
        <v>579.96</v>
      </c>
      <c r="N101" s="23">
        <v>318</v>
      </c>
      <c r="O101" s="24">
        <f t="shared" si="99"/>
        <v>343.44</v>
      </c>
      <c r="P101" s="27">
        <v>137</v>
      </c>
      <c r="Q101" s="24">
        <f t="shared" si="100"/>
        <v>131.52</v>
      </c>
      <c r="R101" s="37">
        <v>125</v>
      </c>
      <c r="S101" s="38">
        <f t="shared" si="101"/>
        <v>105</v>
      </c>
      <c r="T101" s="24">
        <f t="shared" si="102"/>
        <v>480.73</v>
      </c>
      <c r="U101" s="24">
        <f t="shared" si="103"/>
        <v>480.73</v>
      </c>
      <c r="V101" s="24">
        <v>510.74</v>
      </c>
      <c r="W101" s="24">
        <f t="shared" si="104"/>
        <v>-30.01</v>
      </c>
      <c r="X101" s="24">
        <f t="shared" si="105"/>
        <v>450.72</v>
      </c>
    </row>
    <row r="102" ht="20" hidden="1" customHeight="1" spans="1:24">
      <c r="A102" s="22" t="s">
        <v>115</v>
      </c>
      <c r="B102" s="23">
        <f t="shared" si="93"/>
        <v>743</v>
      </c>
      <c r="C102" s="24">
        <f t="shared" si="94"/>
        <v>746.52</v>
      </c>
      <c r="D102" s="25">
        <f t="shared" si="95"/>
        <v>325</v>
      </c>
      <c r="E102" s="24">
        <f t="shared" si="96"/>
        <v>310.92</v>
      </c>
      <c r="F102" s="23">
        <v>71</v>
      </c>
      <c r="G102" s="24">
        <f t="shared" si="89"/>
        <v>76.68</v>
      </c>
      <c r="H102" s="23">
        <v>174</v>
      </c>
      <c r="I102" s="24">
        <f t="shared" si="90"/>
        <v>167.04</v>
      </c>
      <c r="J102" s="23">
        <v>80</v>
      </c>
      <c r="K102" s="24">
        <f t="shared" si="91"/>
        <v>67.2</v>
      </c>
      <c r="L102" s="25">
        <f t="shared" si="97"/>
        <v>418</v>
      </c>
      <c r="M102" s="24">
        <f t="shared" si="98"/>
        <v>435.6</v>
      </c>
      <c r="N102" s="23">
        <v>322</v>
      </c>
      <c r="O102" s="24">
        <f t="shared" si="99"/>
        <v>347.76</v>
      </c>
      <c r="P102" s="27">
        <v>60</v>
      </c>
      <c r="Q102" s="24">
        <f t="shared" si="100"/>
        <v>57.6</v>
      </c>
      <c r="R102" s="37">
        <v>36</v>
      </c>
      <c r="S102" s="38">
        <f t="shared" si="101"/>
        <v>30.24</v>
      </c>
      <c r="T102" s="24">
        <f t="shared" si="102"/>
        <v>358.33</v>
      </c>
      <c r="U102" s="24">
        <f t="shared" si="103"/>
        <v>358.33</v>
      </c>
      <c r="V102" s="24">
        <v>374.8</v>
      </c>
      <c r="W102" s="24">
        <f t="shared" si="104"/>
        <v>-16.47</v>
      </c>
      <c r="X102" s="24">
        <f t="shared" si="105"/>
        <v>341.86</v>
      </c>
    </row>
    <row r="103" s="2" customFormat="1" ht="20" hidden="1" customHeight="1" spans="1:24">
      <c r="A103" s="22" t="s">
        <v>116</v>
      </c>
      <c r="B103" s="23">
        <f t="shared" si="93"/>
        <v>722</v>
      </c>
      <c r="C103" s="24">
        <f t="shared" si="94"/>
        <v>717.96</v>
      </c>
      <c r="D103" s="25">
        <f t="shared" si="95"/>
        <v>330</v>
      </c>
      <c r="E103" s="24">
        <f t="shared" si="96"/>
        <v>316.8</v>
      </c>
      <c r="F103" s="23">
        <v>88</v>
      </c>
      <c r="G103" s="24">
        <f t="shared" si="89"/>
        <v>95.04</v>
      </c>
      <c r="H103" s="23">
        <v>154</v>
      </c>
      <c r="I103" s="24">
        <f t="shared" si="90"/>
        <v>147.84</v>
      </c>
      <c r="J103" s="23">
        <v>88</v>
      </c>
      <c r="K103" s="24">
        <f t="shared" si="91"/>
        <v>73.92</v>
      </c>
      <c r="L103" s="25">
        <f t="shared" si="97"/>
        <v>392</v>
      </c>
      <c r="M103" s="24">
        <f t="shared" si="98"/>
        <v>401.16</v>
      </c>
      <c r="N103" s="23">
        <v>265</v>
      </c>
      <c r="O103" s="24">
        <f t="shared" si="99"/>
        <v>286.2</v>
      </c>
      <c r="P103" s="27">
        <v>69</v>
      </c>
      <c r="Q103" s="24">
        <f t="shared" si="100"/>
        <v>66.24</v>
      </c>
      <c r="R103" s="37">
        <v>58</v>
      </c>
      <c r="S103" s="38">
        <f t="shared" si="101"/>
        <v>48.72</v>
      </c>
      <c r="T103" s="24">
        <f t="shared" si="102"/>
        <v>344.62</v>
      </c>
      <c r="U103" s="24">
        <f t="shared" si="103"/>
        <v>344.62</v>
      </c>
      <c r="V103" s="24">
        <v>362.02</v>
      </c>
      <c r="W103" s="24">
        <f t="shared" si="104"/>
        <v>-17.4</v>
      </c>
      <c r="X103" s="24">
        <f t="shared" si="105"/>
        <v>327.22</v>
      </c>
    </row>
    <row r="104" ht="20" hidden="1" customHeight="1" spans="1:24">
      <c r="A104" s="22" t="s">
        <v>117</v>
      </c>
      <c r="B104" s="23">
        <f t="shared" si="93"/>
        <v>906</v>
      </c>
      <c r="C104" s="24">
        <f t="shared" si="94"/>
        <v>948.96</v>
      </c>
      <c r="D104" s="25">
        <f t="shared" si="95"/>
        <v>366</v>
      </c>
      <c r="E104" s="24">
        <f t="shared" si="96"/>
        <v>377.28</v>
      </c>
      <c r="F104" s="23">
        <v>239</v>
      </c>
      <c r="G104" s="24">
        <f t="shared" si="89"/>
        <v>258.12</v>
      </c>
      <c r="H104" s="23">
        <v>104</v>
      </c>
      <c r="I104" s="24">
        <f t="shared" si="90"/>
        <v>99.84</v>
      </c>
      <c r="J104" s="23">
        <v>23</v>
      </c>
      <c r="K104" s="24">
        <f t="shared" si="91"/>
        <v>19.32</v>
      </c>
      <c r="L104" s="25">
        <f t="shared" si="97"/>
        <v>540</v>
      </c>
      <c r="M104" s="24">
        <f t="shared" si="98"/>
        <v>571.68</v>
      </c>
      <c r="N104" s="23">
        <v>468</v>
      </c>
      <c r="O104" s="24">
        <f t="shared" si="99"/>
        <v>505.44</v>
      </c>
      <c r="P104" s="27">
        <v>48</v>
      </c>
      <c r="Q104" s="24">
        <f t="shared" si="100"/>
        <v>46.08</v>
      </c>
      <c r="R104" s="37">
        <v>24</v>
      </c>
      <c r="S104" s="38">
        <f t="shared" si="101"/>
        <v>20.16</v>
      </c>
      <c r="T104" s="24">
        <f t="shared" si="102"/>
        <v>455.5</v>
      </c>
      <c r="U104" s="24">
        <f t="shared" si="103"/>
        <v>455.5</v>
      </c>
      <c r="V104" s="24">
        <v>467.71</v>
      </c>
      <c r="W104" s="24">
        <f t="shared" si="104"/>
        <v>-12.21</v>
      </c>
      <c r="X104" s="24">
        <f t="shared" si="105"/>
        <v>443.29</v>
      </c>
    </row>
    <row r="105" ht="20" hidden="1" customHeight="1" spans="1:24">
      <c r="A105" s="22" t="s">
        <v>118</v>
      </c>
      <c r="B105" s="23">
        <f t="shared" si="93"/>
        <v>517</v>
      </c>
      <c r="C105" s="24">
        <f t="shared" si="94"/>
        <v>491.04</v>
      </c>
      <c r="D105" s="25">
        <f t="shared" si="95"/>
        <v>278</v>
      </c>
      <c r="E105" s="24">
        <f t="shared" si="96"/>
        <v>256.68</v>
      </c>
      <c r="F105" s="23">
        <v>46</v>
      </c>
      <c r="G105" s="24">
        <f t="shared" si="89"/>
        <v>49.68</v>
      </c>
      <c r="H105" s="23">
        <v>101</v>
      </c>
      <c r="I105" s="24">
        <f t="shared" si="90"/>
        <v>96.96</v>
      </c>
      <c r="J105" s="23">
        <v>131</v>
      </c>
      <c r="K105" s="24">
        <f t="shared" si="91"/>
        <v>110.04</v>
      </c>
      <c r="L105" s="25">
        <f t="shared" si="97"/>
        <v>239</v>
      </c>
      <c r="M105" s="24">
        <f t="shared" si="98"/>
        <v>234.36</v>
      </c>
      <c r="N105" s="23">
        <v>113</v>
      </c>
      <c r="O105" s="24">
        <f t="shared" si="99"/>
        <v>122.04</v>
      </c>
      <c r="P105" s="27">
        <v>54</v>
      </c>
      <c r="Q105" s="24">
        <f t="shared" si="100"/>
        <v>51.84</v>
      </c>
      <c r="R105" s="37">
        <v>72</v>
      </c>
      <c r="S105" s="38">
        <f t="shared" si="101"/>
        <v>60.48</v>
      </c>
      <c r="T105" s="24">
        <f t="shared" si="102"/>
        <v>235.7</v>
      </c>
      <c r="U105" s="24">
        <f t="shared" si="103"/>
        <v>235.7</v>
      </c>
      <c r="V105" s="24">
        <v>252.81</v>
      </c>
      <c r="W105" s="24">
        <f t="shared" si="104"/>
        <v>-17.11</v>
      </c>
      <c r="X105" s="24">
        <f t="shared" si="105"/>
        <v>218.59</v>
      </c>
    </row>
    <row r="106" s="2" customFormat="1" ht="20" hidden="1" customHeight="1" spans="1:24">
      <c r="A106" s="22" t="s">
        <v>119</v>
      </c>
      <c r="B106" s="23">
        <f t="shared" si="93"/>
        <v>293</v>
      </c>
      <c r="C106" s="24">
        <f t="shared" si="94"/>
        <v>276.84</v>
      </c>
      <c r="D106" s="25">
        <f t="shared" si="95"/>
        <v>157</v>
      </c>
      <c r="E106" s="24">
        <f t="shared" si="96"/>
        <v>145.08</v>
      </c>
      <c r="F106" s="23">
        <v>26</v>
      </c>
      <c r="G106" s="24">
        <f t="shared" si="89"/>
        <v>28.08</v>
      </c>
      <c r="H106" s="23">
        <v>58</v>
      </c>
      <c r="I106" s="24">
        <f t="shared" si="90"/>
        <v>55.68</v>
      </c>
      <c r="J106" s="23">
        <v>73</v>
      </c>
      <c r="K106" s="24">
        <f t="shared" si="91"/>
        <v>61.32</v>
      </c>
      <c r="L106" s="25">
        <f t="shared" si="97"/>
        <v>136</v>
      </c>
      <c r="M106" s="24">
        <f t="shared" si="98"/>
        <v>131.76</v>
      </c>
      <c r="N106" s="23">
        <v>56</v>
      </c>
      <c r="O106" s="24">
        <f t="shared" si="99"/>
        <v>60.48</v>
      </c>
      <c r="P106" s="27">
        <v>34</v>
      </c>
      <c r="Q106" s="24">
        <f t="shared" si="100"/>
        <v>32.64</v>
      </c>
      <c r="R106" s="37">
        <v>46</v>
      </c>
      <c r="S106" s="38">
        <f t="shared" si="101"/>
        <v>38.64</v>
      </c>
      <c r="T106" s="24">
        <f t="shared" si="102"/>
        <v>132.88</v>
      </c>
      <c r="U106" s="24">
        <f t="shared" si="103"/>
        <v>132.88</v>
      </c>
      <c r="V106" s="24">
        <v>140.37</v>
      </c>
      <c r="W106" s="24">
        <f t="shared" si="104"/>
        <v>-7.49000000000001</v>
      </c>
      <c r="X106" s="24">
        <f t="shared" si="105"/>
        <v>125.39</v>
      </c>
    </row>
    <row r="107" ht="20" hidden="1" customHeight="1" spans="1:24">
      <c r="A107" s="22" t="s">
        <v>120</v>
      </c>
      <c r="B107" s="23">
        <f t="shared" si="93"/>
        <v>299</v>
      </c>
      <c r="C107" s="24">
        <f t="shared" si="94"/>
        <v>284.28</v>
      </c>
      <c r="D107" s="25">
        <f t="shared" si="95"/>
        <v>154</v>
      </c>
      <c r="E107" s="24">
        <f t="shared" si="96"/>
        <v>143.16</v>
      </c>
      <c r="F107" s="23">
        <v>24</v>
      </c>
      <c r="G107" s="24">
        <f t="shared" si="89"/>
        <v>25.92</v>
      </c>
      <c r="H107" s="23">
        <v>67</v>
      </c>
      <c r="I107" s="24">
        <f t="shared" si="90"/>
        <v>64.32</v>
      </c>
      <c r="J107" s="23">
        <v>63</v>
      </c>
      <c r="K107" s="24">
        <f t="shared" si="91"/>
        <v>52.92</v>
      </c>
      <c r="L107" s="25">
        <f t="shared" si="97"/>
        <v>145</v>
      </c>
      <c r="M107" s="24">
        <f t="shared" si="98"/>
        <v>141.12</v>
      </c>
      <c r="N107" s="23">
        <v>61</v>
      </c>
      <c r="O107" s="24">
        <f t="shared" si="99"/>
        <v>65.88</v>
      </c>
      <c r="P107" s="27">
        <v>39</v>
      </c>
      <c r="Q107" s="24">
        <f t="shared" si="100"/>
        <v>37.44</v>
      </c>
      <c r="R107" s="37">
        <v>45</v>
      </c>
      <c r="S107" s="38">
        <f t="shared" si="101"/>
        <v>37.8</v>
      </c>
      <c r="T107" s="24">
        <f t="shared" si="102"/>
        <v>136.45</v>
      </c>
      <c r="U107" s="24">
        <f t="shared" si="103"/>
        <v>136.45</v>
      </c>
      <c r="V107" s="24">
        <v>148.84</v>
      </c>
      <c r="W107" s="24">
        <f t="shared" ref="W97:W122" si="106">U107-V107</f>
        <v>-12.39</v>
      </c>
      <c r="X107" s="24">
        <f t="shared" si="105"/>
        <v>124.06</v>
      </c>
    </row>
    <row r="108" ht="20" hidden="1" customHeight="1" spans="1:24">
      <c r="A108" s="22" t="s">
        <v>121</v>
      </c>
      <c r="B108" s="23">
        <f t="shared" si="93"/>
        <v>250</v>
      </c>
      <c r="C108" s="24">
        <f t="shared" si="94"/>
        <v>236.88</v>
      </c>
      <c r="D108" s="25">
        <f t="shared" si="95"/>
        <v>136</v>
      </c>
      <c r="E108" s="24">
        <f t="shared" si="96"/>
        <v>127.32</v>
      </c>
      <c r="F108" s="23">
        <v>21</v>
      </c>
      <c r="G108" s="24">
        <f t="shared" si="89"/>
        <v>22.68</v>
      </c>
      <c r="H108" s="23">
        <v>67</v>
      </c>
      <c r="I108" s="24">
        <f t="shared" si="90"/>
        <v>64.32</v>
      </c>
      <c r="J108" s="23">
        <v>48</v>
      </c>
      <c r="K108" s="24">
        <f t="shared" si="91"/>
        <v>40.32</v>
      </c>
      <c r="L108" s="25">
        <f t="shared" si="97"/>
        <v>114</v>
      </c>
      <c r="M108" s="24">
        <f t="shared" si="98"/>
        <v>109.56</v>
      </c>
      <c r="N108" s="23">
        <v>43</v>
      </c>
      <c r="O108" s="24">
        <f t="shared" si="99"/>
        <v>46.44</v>
      </c>
      <c r="P108" s="27">
        <v>29</v>
      </c>
      <c r="Q108" s="24">
        <f t="shared" si="100"/>
        <v>27.84</v>
      </c>
      <c r="R108" s="37">
        <v>42</v>
      </c>
      <c r="S108" s="38">
        <f t="shared" si="101"/>
        <v>35.28</v>
      </c>
      <c r="T108" s="24">
        <f t="shared" si="102"/>
        <v>113.7</v>
      </c>
      <c r="U108" s="24">
        <f t="shared" si="103"/>
        <v>113.7</v>
      </c>
      <c r="V108" s="24">
        <v>122.28</v>
      </c>
      <c r="W108" s="24">
        <f t="shared" si="106"/>
        <v>-8.58</v>
      </c>
      <c r="X108" s="24">
        <f t="shared" si="105"/>
        <v>105.12</v>
      </c>
    </row>
    <row r="109" ht="20" hidden="1" customHeight="1" spans="1:24">
      <c r="A109" s="22" t="s">
        <v>122</v>
      </c>
      <c r="B109" s="23">
        <f t="shared" si="93"/>
        <v>652</v>
      </c>
      <c r="C109" s="24">
        <f t="shared" si="94"/>
        <v>641.88</v>
      </c>
      <c r="D109" s="25">
        <f t="shared" si="95"/>
        <v>373</v>
      </c>
      <c r="E109" s="24">
        <f t="shared" si="96"/>
        <v>360</v>
      </c>
      <c r="F109" s="23">
        <v>111</v>
      </c>
      <c r="G109" s="24">
        <f t="shared" si="89"/>
        <v>119.88</v>
      </c>
      <c r="H109" s="23">
        <v>167</v>
      </c>
      <c r="I109" s="24">
        <f t="shared" si="90"/>
        <v>160.32</v>
      </c>
      <c r="J109" s="23">
        <v>95</v>
      </c>
      <c r="K109" s="24">
        <f t="shared" si="91"/>
        <v>79.8</v>
      </c>
      <c r="L109" s="25">
        <f t="shared" si="97"/>
        <v>279</v>
      </c>
      <c r="M109" s="24">
        <f t="shared" si="98"/>
        <v>281.88</v>
      </c>
      <c r="N109" s="23">
        <v>163</v>
      </c>
      <c r="O109" s="24">
        <f t="shared" si="99"/>
        <v>176.04</v>
      </c>
      <c r="P109" s="27">
        <v>70</v>
      </c>
      <c r="Q109" s="24">
        <f t="shared" si="100"/>
        <v>67.2</v>
      </c>
      <c r="R109" s="37">
        <v>46</v>
      </c>
      <c r="S109" s="38">
        <f t="shared" si="101"/>
        <v>38.64</v>
      </c>
      <c r="T109" s="24">
        <f t="shared" si="102"/>
        <v>308.1</v>
      </c>
      <c r="U109" s="24">
        <f t="shared" si="103"/>
        <v>308.1</v>
      </c>
      <c r="V109" s="24">
        <v>323.54</v>
      </c>
      <c r="W109" s="24">
        <f t="shared" si="106"/>
        <v>-15.44</v>
      </c>
      <c r="X109" s="24">
        <f t="shared" si="105"/>
        <v>292.66</v>
      </c>
    </row>
    <row r="110" s="2" customFormat="1" ht="20" hidden="1" customHeight="1" spans="1:24">
      <c r="A110" s="22" t="s">
        <v>123</v>
      </c>
      <c r="B110" s="23">
        <f t="shared" si="93"/>
        <v>206</v>
      </c>
      <c r="C110" s="24">
        <f t="shared" si="94"/>
        <v>196.68</v>
      </c>
      <c r="D110" s="25">
        <f t="shared" si="95"/>
        <v>113</v>
      </c>
      <c r="E110" s="24">
        <f t="shared" si="96"/>
        <v>106.68</v>
      </c>
      <c r="F110" s="23">
        <v>27</v>
      </c>
      <c r="G110" s="24">
        <f t="shared" si="89"/>
        <v>29.16</v>
      </c>
      <c r="H110" s="23">
        <v>44</v>
      </c>
      <c r="I110" s="24">
        <f t="shared" si="90"/>
        <v>42.24</v>
      </c>
      <c r="J110" s="23">
        <v>42</v>
      </c>
      <c r="K110" s="24">
        <f t="shared" si="91"/>
        <v>35.28</v>
      </c>
      <c r="L110" s="25">
        <f t="shared" si="97"/>
        <v>93</v>
      </c>
      <c r="M110" s="24">
        <f t="shared" si="98"/>
        <v>90</v>
      </c>
      <c r="N110" s="23">
        <v>40</v>
      </c>
      <c r="O110" s="24">
        <f t="shared" si="99"/>
        <v>43.2</v>
      </c>
      <c r="P110" s="27">
        <v>19</v>
      </c>
      <c r="Q110" s="24">
        <f t="shared" si="100"/>
        <v>18.24</v>
      </c>
      <c r="R110" s="37">
        <v>34</v>
      </c>
      <c r="S110" s="38">
        <f t="shared" si="101"/>
        <v>28.56</v>
      </c>
      <c r="T110" s="24">
        <f t="shared" si="102"/>
        <v>94.41</v>
      </c>
      <c r="U110" s="24">
        <f t="shared" si="103"/>
        <v>94.41</v>
      </c>
      <c r="V110" s="24">
        <v>101.15</v>
      </c>
      <c r="W110" s="24">
        <f t="shared" si="106"/>
        <v>-6.74000000000001</v>
      </c>
      <c r="X110" s="24">
        <f t="shared" si="105"/>
        <v>87.67</v>
      </c>
    </row>
    <row r="111" s="2" customFormat="1" ht="20" hidden="1" customHeight="1" spans="1:24">
      <c r="A111" s="22" t="s">
        <v>124</v>
      </c>
      <c r="B111" s="23">
        <f t="shared" si="93"/>
        <v>643</v>
      </c>
      <c r="C111" s="24">
        <f t="shared" si="94"/>
        <v>614.64</v>
      </c>
      <c r="D111" s="25">
        <f t="shared" si="95"/>
        <v>391</v>
      </c>
      <c r="E111" s="24">
        <f t="shared" si="96"/>
        <v>370.68</v>
      </c>
      <c r="F111" s="23">
        <v>85</v>
      </c>
      <c r="G111" s="24">
        <f t="shared" si="89"/>
        <v>91.8</v>
      </c>
      <c r="H111" s="23">
        <v>182</v>
      </c>
      <c r="I111" s="24">
        <f t="shared" si="90"/>
        <v>174.72</v>
      </c>
      <c r="J111" s="23">
        <v>124</v>
      </c>
      <c r="K111" s="24">
        <f t="shared" si="91"/>
        <v>104.16</v>
      </c>
      <c r="L111" s="25">
        <f t="shared" si="97"/>
        <v>252</v>
      </c>
      <c r="M111" s="24">
        <f t="shared" si="98"/>
        <v>243.96</v>
      </c>
      <c r="N111" s="23">
        <v>107</v>
      </c>
      <c r="O111" s="24">
        <f t="shared" si="99"/>
        <v>115.56</v>
      </c>
      <c r="P111" s="27">
        <v>55</v>
      </c>
      <c r="Q111" s="24">
        <f t="shared" si="100"/>
        <v>52.8</v>
      </c>
      <c r="R111" s="37">
        <v>90</v>
      </c>
      <c r="S111" s="38">
        <f t="shared" si="101"/>
        <v>75.6</v>
      </c>
      <c r="T111" s="24">
        <f t="shared" si="102"/>
        <v>295.03</v>
      </c>
      <c r="U111" s="24">
        <f t="shared" si="103"/>
        <v>295.03</v>
      </c>
      <c r="V111" s="24">
        <v>309.83</v>
      </c>
      <c r="W111" s="24">
        <f t="shared" si="106"/>
        <v>-14.8</v>
      </c>
      <c r="X111" s="24">
        <f t="shared" si="105"/>
        <v>280.23</v>
      </c>
    </row>
    <row r="112" s="2" customFormat="1" ht="20" hidden="1" customHeight="1" spans="1:24">
      <c r="A112" s="22" t="s">
        <v>125</v>
      </c>
      <c r="B112" s="23">
        <f t="shared" si="93"/>
        <v>432</v>
      </c>
      <c r="C112" s="24">
        <f t="shared" si="94"/>
        <v>422.4</v>
      </c>
      <c r="D112" s="25">
        <f t="shared" si="95"/>
        <v>263</v>
      </c>
      <c r="E112" s="24">
        <f t="shared" si="96"/>
        <v>249.36</v>
      </c>
      <c r="F112" s="23">
        <v>52</v>
      </c>
      <c r="G112" s="24">
        <f t="shared" si="89"/>
        <v>56.16</v>
      </c>
      <c r="H112" s="23">
        <v>133</v>
      </c>
      <c r="I112" s="24">
        <f t="shared" si="90"/>
        <v>127.68</v>
      </c>
      <c r="J112" s="23">
        <v>78</v>
      </c>
      <c r="K112" s="24">
        <f t="shared" si="91"/>
        <v>65.52</v>
      </c>
      <c r="L112" s="25">
        <f t="shared" si="97"/>
        <v>169</v>
      </c>
      <c r="M112" s="24">
        <f t="shared" si="98"/>
        <v>173.04</v>
      </c>
      <c r="N112" s="23">
        <v>112</v>
      </c>
      <c r="O112" s="24">
        <f t="shared" si="99"/>
        <v>120.96</v>
      </c>
      <c r="P112" s="27">
        <v>35</v>
      </c>
      <c r="Q112" s="24">
        <f t="shared" si="100"/>
        <v>33.6</v>
      </c>
      <c r="R112" s="37">
        <v>22</v>
      </c>
      <c r="S112" s="38">
        <f t="shared" si="101"/>
        <v>18.48</v>
      </c>
      <c r="T112" s="24">
        <f t="shared" si="102"/>
        <v>202.75</v>
      </c>
      <c r="U112" s="24">
        <f t="shared" si="103"/>
        <v>202.75</v>
      </c>
      <c r="V112" s="24">
        <v>218.65</v>
      </c>
      <c r="W112" s="24">
        <f t="shared" si="106"/>
        <v>-15.9</v>
      </c>
      <c r="X112" s="24">
        <f t="shared" si="105"/>
        <v>186.85</v>
      </c>
    </row>
    <row r="113" ht="19" hidden="1" customHeight="1" spans="1:24">
      <c r="A113" s="22" t="s">
        <v>126</v>
      </c>
      <c r="B113" s="23">
        <f t="shared" si="93"/>
        <v>682</v>
      </c>
      <c r="C113" s="24">
        <f t="shared" si="94"/>
        <v>660.12</v>
      </c>
      <c r="D113" s="25">
        <f t="shared" si="95"/>
        <v>354</v>
      </c>
      <c r="E113" s="24">
        <f t="shared" si="96"/>
        <v>333.36</v>
      </c>
      <c r="F113" s="23">
        <v>81</v>
      </c>
      <c r="G113" s="24">
        <f t="shared" si="89"/>
        <v>87.48</v>
      </c>
      <c r="H113" s="23">
        <v>138</v>
      </c>
      <c r="I113" s="24">
        <f t="shared" si="90"/>
        <v>132.48</v>
      </c>
      <c r="J113" s="23">
        <v>135</v>
      </c>
      <c r="K113" s="24">
        <f t="shared" si="91"/>
        <v>113.4</v>
      </c>
      <c r="L113" s="25">
        <f t="shared" si="97"/>
        <v>328</v>
      </c>
      <c r="M113" s="24">
        <f t="shared" si="98"/>
        <v>326.76</v>
      </c>
      <c r="N113" s="23">
        <v>175</v>
      </c>
      <c r="O113" s="24">
        <f t="shared" si="99"/>
        <v>189</v>
      </c>
      <c r="P113" s="27">
        <v>77</v>
      </c>
      <c r="Q113" s="24">
        <f t="shared" si="100"/>
        <v>73.92</v>
      </c>
      <c r="R113" s="37">
        <v>76</v>
      </c>
      <c r="S113" s="38">
        <f t="shared" si="101"/>
        <v>63.84</v>
      </c>
      <c r="T113" s="24">
        <f t="shared" si="102"/>
        <v>316.86</v>
      </c>
      <c r="U113" s="24">
        <f t="shared" si="103"/>
        <v>316.86</v>
      </c>
      <c r="V113" s="24">
        <v>335.06</v>
      </c>
      <c r="W113" s="24">
        <f t="shared" si="106"/>
        <v>-18.2</v>
      </c>
      <c r="X113" s="24">
        <f t="shared" si="105"/>
        <v>298.66</v>
      </c>
    </row>
    <row r="114" ht="20" hidden="1" customHeight="1" spans="1:24">
      <c r="A114" s="22" t="s">
        <v>127</v>
      </c>
      <c r="B114" s="23">
        <f t="shared" si="93"/>
        <v>115</v>
      </c>
      <c r="C114" s="24">
        <f t="shared" si="94"/>
        <v>105.48</v>
      </c>
      <c r="D114" s="25">
        <f t="shared" si="95"/>
        <v>76</v>
      </c>
      <c r="E114" s="24">
        <f t="shared" si="96"/>
        <v>69.72</v>
      </c>
      <c r="F114" s="23">
        <v>12</v>
      </c>
      <c r="G114" s="24">
        <f t="shared" si="89"/>
        <v>12.96</v>
      </c>
      <c r="H114" s="23">
        <v>25</v>
      </c>
      <c r="I114" s="24">
        <f t="shared" si="90"/>
        <v>24</v>
      </c>
      <c r="J114" s="23">
        <v>39</v>
      </c>
      <c r="K114" s="24">
        <f t="shared" si="91"/>
        <v>32.76</v>
      </c>
      <c r="L114" s="25">
        <f t="shared" si="97"/>
        <v>39</v>
      </c>
      <c r="M114" s="24">
        <f t="shared" si="98"/>
        <v>35.76</v>
      </c>
      <c r="N114" s="23">
        <v>8</v>
      </c>
      <c r="O114" s="24">
        <f t="shared" si="99"/>
        <v>8.64</v>
      </c>
      <c r="P114" s="27">
        <v>9</v>
      </c>
      <c r="Q114" s="24">
        <f t="shared" si="100"/>
        <v>8.64</v>
      </c>
      <c r="R114" s="37">
        <v>22</v>
      </c>
      <c r="S114" s="38">
        <f t="shared" si="101"/>
        <v>18.48</v>
      </c>
      <c r="T114" s="24">
        <f t="shared" si="102"/>
        <v>50.63</v>
      </c>
      <c r="U114" s="24">
        <f t="shared" si="103"/>
        <v>50.63</v>
      </c>
      <c r="V114" s="24">
        <v>55.53</v>
      </c>
      <c r="W114" s="24">
        <f t="shared" si="106"/>
        <v>-4.9</v>
      </c>
      <c r="X114" s="24">
        <f t="shared" si="105"/>
        <v>45.73</v>
      </c>
    </row>
    <row r="115" ht="20" hidden="1" customHeight="1" spans="1:24">
      <c r="A115" s="22" t="s">
        <v>128</v>
      </c>
      <c r="B115" s="23">
        <f t="shared" si="93"/>
        <v>251</v>
      </c>
      <c r="C115" s="24">
        <f t="shared" si="94"/>
        <v>225.84</v>
      </c>
      <c r="D115" s="25">
        <f t="shared" si="95"/>
        <v>211</v>
      </c>
      <c r="E115" s="24">
        <f t="shared" si="96"/>
        <v>189.48</v>
      </c>
      <c r="F115" s="23">
        <v>17</v>
      </c>
      <c r="G115" s="24">
        <f t="shared" si="89"/>
        <v>18.36</v>
      </c>
      <c r="H115" s="23">
        <v>68</v>
      </c>
      <c r="I115" s="24">
        <f t="shared" si="90"/>
        <v>65.28</v>
      </c>
      <c r="J115" s="23">
        <v>126</v>
      </c>
      <c r="K115" s="24">
        <f t="shared" si="91"/>
        <v>105.84</v>
      </c>
      <c r="L115" s="25">
        <f t="shared" si="97"/>
        <v>40</v>
      </c>
      <c r="M115" s="24">
        <f t="shared" si="98"/>
        <v>36.36</v>
      </c>
      <c r="N115" s="23">
        <v>7</v>
      </c>
      <c r="O115" s="24">
        <f t="shared" si="99"/>
        <v>7.56</v>
      </c>
      <c r="P115" s="27">
        <v>9</v>
      </c>
      <c r="Q115" s="24">
        <f t="shared" si="100"/>
        <v>8.64</v>
      </c>
      <c r="R115" s="37">
        <v>24</v>
      </c>
      <c r="S115" s="38">
        <f t="shared" si="101"/>
        <v>20.16</v>
      </c>
      <c r="T115" s="24">
        <f t="shared" si="102"/>
        <v>108.4</v>
      </c>
      <c r="U115" s="24">
        <f t="shared" si="103"/>
        <v>108.4</v>
      </c>
      <c r="V115" s="24">
        <v>114.91</v>
      </c>
      <c r="W115" s="24">
        <f t="shared" si="106"/>
        <v>-6.50999999999999</v>
      </c>
      <c r="X115" s="24">
        <f t="shared" si="105"/>
        <v>101.89</v>
      </c>
    </row>
    <row r="116" ht="20" hidden="1" customHeight="1" spans="1:24">
      <c r="A116" s="22" t="s">
        <v>129</v>
      </c>
      <c r="B116" s="23">
        <f t="shared" si="93"/>
        <v>673</v>
      </c>
      <c r="C116" s="24">
        <f t="shared" si="94"/>
        <v>682.92</v>
      </c>
      <c r="D116" s="25">
        <f t="shared" si="95"/>
        <v>299</v>
      </c>
      <c r="E116" s="24">
        <f t="shared" si="96"/>
        <v>301.56</v>
      </c>
      <c r="F116" s="23">
        <v>155</v>
      </c>
      <c r="G116" s="24">
        <f t="shared" si="89"/>
        <v>167.4</v>
      </c>
      <c r="H116" s="23">
        <v>110</v>
      </c>
      <c r="I116" s="24">
        <f t="shared" si="90"/>
        <v>105.6</v>
      </c>
      <c r="J116" s="23">
        <v>34</v>
      </c>
      <c r="K116" s="24">
        <f t="shared" si="91"/>
        <v>28.56</v>
      </c>
      <c r="L116" s="25">
        <f t="shared" si="97"/>
        <v>374</v>
      </c>
      <c r="M116" s="24">
        <f t="shared" si="98"/>
        <v>381.36</v>
      </c>
      <c r="N116" s="23">
        <v>249</v>
      </c>
      <c r="O116" s="24">
        <f t="shared" si="99"/>
        <v>268.92</v>
      </c>
      <c r="P116" s="27">
        <v>62</v>
      </c>
      <c r="Q116" s="24">
        <f t="shared" si="100"/>
        <v>59.52</v>
      </c>
      <c r="R116" s="37">
        <v>63</v>
      </c>
      <c r="S116" s="38">
        <f t="shared" si="101"/>
        <v>52.92</v>
      </c>
      <c r="T116" s="24">
        <f t="shared" si="102"/>
        <v>327.8</v>
      </c>
      <c r="U116" s="24">
        <f t="shared" si="103"/>
        <v>327.8</v>
      </c>
      <c r="V116" s="24">
        <v>341.34</v>
      </c>
      <c r="W116" s="24">
        <f t="shared" si="106"/>
        <v>-13.54</v>
      </c>
      <c r="X116" s="24">
        <f t="shared" si="105"/>
        <v>314.26</v>
      </c>
    </row>
    <row r="117" ht="20" hidden="1" customHeight="1" spans="1:24">
      <c r="A117" s="22" t="s">
        <v>130</v>
      </c>
      <c r="B117" s="23">
        <f t="shared" si="93"/>
        <v>667</v>
      </c>
      <c r="C117" s="24">
        <f t="shared" si="94"/>
        <v>668.64</v>
      </c>
      <c r="D117" s="25">
        <f t="shared" si="95"/>
        <v>297</v>
      </c>
      <c r="E117" s="24">
        <f t="shared" si="96"/>
        <v>287.76</v>
      </c>
      <c r="F117" s="23">
        <v>74</v>
      </c>
      <c r="G117" s="24">
        <f t="shared" si="89"/>
        <v>79.92</v>
      </c>
      <c r="H117" s="23">
        <v>171</v>
      </c>
      <c r="I117" s="24">
        <f t="shared" si="90"/>
        <v>164.16</v>
      </c>
      <c r="J117" s="23">
        <v>52</v>
      </c>
      <c r="K117" s="24">
        <f t="shared" si="91"/>
        <v>43.68</v>
      </c>
      <c r="L117" s="25">
        <f t="shared" si="97"/>
        <v>370</v>
      </c>
      <c r="M117" s="24">
        <f t="shared" si="98"/>
        <v>380.88</v>
      </c>
      <c r="N117" s="23">
        <v>250</v>
      </c>
      <c r="O117" s="24">
        <f t="shared" si="99"/>
        <v>270</v>
      </c>
      <c r="P117" s="27">
        <v>84</v>
      </c>
      <c r="Q117" s="24">
        <f t="shared" si="100"/>
        <v>80.64</v>
      </c>
      <c r="R117" s="37">
        <v>36</v>
      </c>
      <c r="S117" s="38">
        <f t="shared" si="101"/>
        <v>30.24</v>
      </c>
      <c r="T117" s="24">
        <f t="shared" si="102"/>
        <v>320.95</v>
      </c>
      <c r="U117" s="24">
        <f t="shared" si="103"/>
        <v>320.95</v>
      </c>
      <c r="V117" s="24">
        <v>332.18</v>
      </c>
      <c r="W117" s="24">
        <f t="shared" si="106"/>
        <v>-11.23</v>
      </c>
      <c r="X117" s="24">
        <f t="shared" si="105"/>
        <v>309.72</v>
      </c>
    </row>
    <row r="118" ht="20" hidden="1" customHeight="1" spans="1:24">
      <c r="A118" s="22" t="s">
        <v>131</v>
      </c>
      <c r="B118" s="23">
        <f t="shared" si="93"/>
        <v>596</v>
      </c>
      <c r="C118" s="24">
        <f t="shared" si="94"/>
        <v>560.04</v>
      </c>
      <c r="D118" s="25">
        <f t="shared" si="95"/>
        <v>254</v>
      </c>
      <c r="E118" s="24">
        <f t="shared" si="96"/>
        <v>235.32</v>
      </c>
      <c r="F118" s="23">
        <v>58</v>
      </c>
      <c r="G118" s="24">
        <f t="shared" si="89"/>
        <v>62.64</v>
      </c>
      <c r="H118" s="23">
        <v>67</v>
      </c>
      <c r="I118" s="24">
        <f t="shared" si="90"/>
        <v>64.32</v>
      </c>
      <c r="J118" s="23">
        <v>129</v>
      </c>
      <c r="K118" s="24">
        <f t="shared" si="91"/>
        <v>108.36</v>
      </c>
      <c r="L118" s="25">
        <f t="shared" si="97"/>
        <v>342</v>
      </c>
      <c r="M118" s="24">
        <f t="shared" si="98"/>
        <v>324.72</v>
      </c>
      <c r="N118" s="23">
        <v>130</v>
      </c>
      <c r="O118" s="24">
        <f t="shared" si="99"/>
        <v>140.4</v>
      </c>
      <c r="P118" s="27">
        <v>52</v>
      </c>
      <c r="Q118" s="24">
        <f t="shared" si="100"/>
        <v>49.92</v>
      </c>
      <c r="R118" s="37">
        <v>160</v>
      </c>
      <c r="S118" s="38">
        <f t="shared" si="101"/>
        <v>134.4</v>
      </c>
      <c r="T118" s="24">
        <f t="shared" si="102"/>
        <v>268.82</v>
      </c>
      <c r="U118" s="24">
        <f t="shared" si="103"/>
        <v>268.82</v>
      </c>
      <c r="V118" s="24">
        <v>282.3</v>
      </c>
      <c r="W118" s="24">
        <f t="shared" si="106"/>
        <v>-13.48</v>
      </c>
      <c r="X118" s="24">
        <f t="shared" si="105"/>
        <v>255.34</v>
      </c>
    </row>
    <row r="119" ht="20" hidden="1" customHeight="1" spans="1:24">
      <c r="A119" s="22" t="s">
        <v>132</v>
      </c>
      <c r="B119" s="23">
        <f t="shared" si="93"/>
        <v>1028</v>
      </c>
      <c r="C119" s="24">
        <f t="shared" si="94"/>
        <v>1027.08</v>
      </c>
      <c r="D119" s="25">
        <f t="shared" si="95"/>
        <v>500</v>
      </c>
      <c r="E119" s="24">
        <f t="shared" si="96"/>
        <v>489.12</v>
      </c>
      <c r="F119" s="23">
        <v>200</v>
      </c>
      <c r="G119" s="24">
        <f t="shared" si="89"/>
        <v>216</v>
      </c>
      <c r="H119" s="23">
        <v>176</v>
      </c>
      <c r="I119" s="24">
        <f t="shared" si="90"/>
        <v>168.96</v>
      </c>
      <c r="J119" s="23">
        <v>124</v>
      </c>
      <c r="K119" s="24">
        <f t="shared" si="91"/>
        <v>104.16</v>
      </c>
      <c r="L119" s="25">
        <f t="shared" si="97"/>
        <v>528</v>
      </c>
      <c r="M119" s="24">
        <f t="shared" si="98"/>
        <v>537.96</v>
      </c>
      <c r="N119" s="23">
        <v>327</v>
      </c>
      <c r="O119" s="24">
        <f t="shared" si="99"/>
        <v>353.16</v>
      </c>
      <c r="P119" s="27">
        <v>133</v>
      </c>
      <c r="Q119" s="24">
        <f t="shared" si="100"/>
        <v>127.68</v>
      </c>
      <c r="R119" s="37">
        <v>68</v>
      </c>
      <c r="S119" s="38">
        <f t="shared" si="101"/>
        <v>57.12</v>
      </c>
      <c r="T119" s="24">
        <f t="shared" si="102"/>
        <v>493</v>
      </c>
      <c r="U119" s="24">
        <f t="shared" si="103"/>
        <v>493</v>
      </c>
      <c r="V119" s="24">
        <v>533.72</v>
      </c>
      <c r="W119" s="24">
        <f t="shared" si="106"/>
        <v>-40.72</v>
      </c>
      <c r="X119" s="24">
        <f t="shared" si="105"/>
        <v>452.28</v>
      </c>
    </row>
    <row r="120" ht="20" hidden="1" customHeight="1" spans="1:24">
      <c r="A120" s="22" t="s">
        <v>133</v>
      </c>
      <c r="B120" s="23">
        <f t="shared" si="93"/>
        <v>595</v>
      </c>
      <c r="C120" s="24">
        <f t="shared" si="94"/>
        <v>599.64</v>
      </c>
      <c r="D120" s="25">
        <f t="shared" si="95"/>
        <v>323</v>
      </c>
      <c r="E120" s="24">
        <f t="shared" si="96"/>
        <v>322.8</v>
      </c>
      <c r="F120" s="23">
        <v>165</v>
      </c>
      <c r="G120" s="24">
        <f t="shared" si="89"/>
        <v>178.2</v>
      </c>
      <c r="H120" s="23">
        <v>99</v>
      </c>
      <c r="I120" s="24">
        <f t="shared" si="90"/>
        <v>95.04</v>
      </c>
      <c r="J120" s="23">
        <v>59</v>
      </c>
      <c r="K120" s="24">
        <f t="shared" si="91"/>
        <v>49.56</v>
      </c>
      <c r="L120" s="25">
        <f t="shared" si="97"/>
        <v>272</v>
      </c>
      <c r="M120" s="24">
        <f t="shared" si="98"/>
        <v>276.84</v>
      </c>
      <c r="N120" s="23">
        <v>182</v>
      </c>
      <c r="O120" s="24">
        <f t="shared" si="99"/>
        <v>196.56</v>
      </c>
      <c r="P120" s="27">
        <v>39</v>
      </c>
      <c r="Q120" s="24">
        <f t="shared" si="100"/>
        <v>37.44</v>
      </c>
      <c r="R120" s="37">
        <v>51</v>
      </c>
      <c r="S120" s="38">
        <f t="shared" si="101"/>
        <v>42.84</v>
      </c>
      <c r="T120" s="24">
        <f t="shared" si="102"/>
        <v>287.83</v>
      </c>
      <c r="U120" s="24">
        <f t="shared" si="103"/>
        <v>287.83</v>
      </c>
      <c r="V120" s="24">
        <v>312.65</v>
      </c>
      <c r="W120" s="24">
        <f t="shared" si="106"/>
        <v>-24.82</v>
      </c>
      <c r="X120" s="24">
        <f t="shared" si="105"/>
        <v>263.01</v>
      </c>
    </row>
    <row r="121" ht="20" hidden="1" customHeight="1" spans="1:24">
      <c r="A121" s="22" t="s">
        <v>134</v>
      </c>
      <c r="B121" s="23">
        <f t="shared" si="93"/>
        <v>303</v>
      </c>
      <c r="C121" s="24">
        <f t="shared" si="94"/>
        <v>286.68</v>
      </c>
      <c r="D121" s="25">
        <f t="shared" si="95"/>
        <v>122</v>
      </c>
      <c r="E121" s="24">
        <f t="shared" si="96"/>
        <v>116.4</v>
      </c>
      <c r="F121" s="23">
        <v>35</v>
      </c>
      <c r="G121" s="24">
        <f t="shared" si="89"/>
        <v>37.8</v>
      </c>
      <c r="H121" s="23">
        <v>46</v>
      </c>
      <c r="I121" s="24">
        <f t="shared" si="90"/>
        <v>44.16</v>
      </c>
      <c r="J121" s="23">
        <v>41</v>
      </c>
      <c r="K121" s="24">
        <f t="shared" si="91"/>
        <v>34.44</v>
      </c>
      <c r="L121" s="25">
        <f t="shared" si="97"/>
        <v>181</v>
      </c>
      <c r="M121" s="24">
        <f t="shared" si="98"/>
        <v>170.28</v>
      </c>
      <c r="N121" s="23">
        <v>59</v>
      </c>
      <c r="O121" s="24">
        <f t="shared" si="99"/>
        <v>63.72</v>
      </c>
      <c r="P121" s="27">
        <v>34</v>
      </c>
      <c r="Q121" s="24">
        <f t="shared" si="100"/>
        <v>32.64</v>
      </c>
      <c r="R121" s="37">
        <v>88</v>
      </c>
      <c r="S121" s="38">
        <f t="shared" si="101"/>
        <v>73.92</v>
      </c>
      <c r="T121" s="24">
        <f t="shared" si="102"/>
        <v>137.61</v>
      </c>
      <c r="U121" s="24">
        <f t="shared" si="103"/>
        <v>137.61</v>
      </c>
      <c r="V121" s="24">
        <v>146.07</v>
      </c>
      <c r="W121" s="24">
        <f t="shared" si="106"/>
        <v>-8.45999999999998</v>
      </c>
      <c r="X121" s="24">
        <f t="shared" si="105"/>
        <v>129.15</v>
      </c>
    </row>
    <row r="122" s="2" customFormat="1" ht="20" hidden="1" customHeight="1" spans="1:24">
      <c r="A122" s="22" t="s">
        <v>135</v>
      </c>
      <c r="B122" s="23">
        <f t="shared" si="93"/>
        <v>343</v>
      </c>
      <c r="C122" s="24">
        <f t="shared" si="94"/>
        <v>336.6</v>
      </c>
      <c r="D122" s="25">
        <f t="shared" si="95"/>
        <v>185</v>
      </c>
      <c r="E122" s="24">
        <f t="shared" si="96"/>
        <v>179.88</v>
      </c>
      <c r="F122" s="23">
        <v>70</v>
      </c>
      <c r="G122" s="24">
        <f t="shared" si="89"/>
        <v>75.6</v>
      </c>
      <c r="H122" s="23">
        <v>64</v>
      </c>
      <c r="I122" s="24">
        <f t="shared" si="90"/>
        <v>61.44</v>
      </c>
      <c r="J122" s="23">
        <v>51</v>
      </c>
      <c r="K122" s="24">
        <f t="shared" si="91"/>
        <v>42.84</v>
      </c>
      <c r="L122" s="25">
        <f t="shared" si="97"/>
        <v>158</v>
      </c>
      <c r="M122" s="24">
        <f t="shared" si="98"/>
        <v>156.72</v>
      </c>
      <c r="N122" s="23">
        <v>84</v>
      </c>
      <c r="O122" s="24">
        <f t="shared" si="99"/>
        <v>90.72</v>
      </c>
      <c r="P122" s="27">
        <v>32</v>
      </c>
      <c r="Q122" s="24">
        <f t="shared" si="100"/>
        <v>30.72</v>
      </c>
      <c r="R122" s="37">
        <v>42</v>
      </c>
      <c r="S122" s="38">
        <f t="shared" si="101"/>
        <v>35.28</v>
      </c>
      <c r="T122" s="24">
        <f t="shared" si="102"/>
        <v>161.57</v>
      </c>
      <c r="U122" s="24">
        <f t="shared" si="103"/>
        <v>161.57</v>
      </c>
      <c r="V122" s="24">
        <v>174.3</v>
      </c>
      <c r="W122" s="24">
        <f t="shared" si="106"/>
        <v>-12.73</v>
      </c>
      <c r="X122" s="24">
        <f t="shared" si="105"/>
        <v>148.84</v>
      </c>
    </row>
  </sheetData>
  <autoFilter xmlns:etc="http://www.wps.cn/officeDocument/2017/etCustomData" ref="A8:Y122" etc:filterBottomFollowUsedRange="0">
    <filterColumn colId="0">
      <filters>
        <filter val="台山市"/>
      </filters>
    </filterColumn>
    <extLst/>
  </autoFilter>
  <mergeCells count="19">
    <mergeCell ref="A2:X2"/>
    <mergeCell ref="D4:S4"/>
    <mergeCell ref="D5:K5"/>
    <mergeCell ref="L5:S5"/>
    <mergeCell ref="F6:K6"/>
    <mergeCell ref="N6:S6"/>
    <mergeCell ref="F7:G7"/>
    <mergeCell ref="H7:I7"/>
    <mergeCell ref="J7:K7"/>
    <mergeCell ref="N7:O7"/>
    <mergeCell ref="P7:Q7"/>
    <mergeCell ref="R7:S7"/>
    <mergeCell ref="A4:A8"/>
    <mergeCell ref="T4:T7"/>
    <mergeCell ref="X4:X7"/>
    <mergeCell ref="B4:C7"/>
    <mergeCell ref="U4:W6"/>
    <mergeCell ref="D6:E7"/>
    <mergeCell ref="L6:M7"/>
  </mergeCells>
  <printOptions horizontalCentered="1"/>
  <pageMargins left="0.393055555555556" right="0.393055555555556" top="0.590277777777778" bottom="0.786805555555556" header="0.511805555555556" footer="0.511805555555556"/>
  <pageSetup paperSize="9" scale="5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公式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姜寒云</dc:creator>
  <cp:lastModifiedBy>admin</cp:lastModifiedBy>
  <dcterms:created xsi:type="dcterms:W3CDTF">2018-11-29T10:54:00Z</dcterms:created>
  <dcterms:modified xsi:type="dcterms:W3CDTF">2024-12-19T03:10:03Z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1ACE68DB8DD0B16396285C6758D56D8C</vt:lpwstr>
  </property>
</Properties>
</file>