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总表" sheetId="2" r:id="rId1"/>
  </sheets>
  <definedNames>
    <definedName name="_xlnm._FilterDatabase" localSheetId="0" hidden="1">总表!$A$4:$IP$43</definedName>
    <definedName name="_xlnm.Print_Area" localSheetId="0">总表!$A$1:$E$43</definedName>
    <definedName name="_xlnm.Print_Titles" localSheetId="0">总表!$4:$4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<sst xmlns="http://schemas.openxmlformats.org/spreadsheetml/2006/main" count="85" uniqueCount="85">
  <si>
    <t>附件5</t>
  </si>
  <si>
    <t>2024年台山市“三保”预算调整情况表</t>
  </si>
  <si>
    <t>单位：万元</t>
  </si>
  <si>
    <t>“三保”
目录代码</t>
  </si>
  <si>
    <t>项目</t>
  </si>
  <si>
    <t>年初预算数</t>
  </si>
  <si>
    <t>调整金额</t>
  </si>
  <si>
    <t>调整预算数</t>
  </si>
  <si>
    <t>合计</t>
  </si>
  <si>
    <t>A</t>
  </si>
  <si>
    <t>一、保基本民生支出</t>
  </si>
  <si>
    <t>A01</t>
  </si>
  <si>
    <t>（一）教育经费支出</t>
  </si>
  <si>
    <t>A0101</t>
  </si>
  <si>
    <t>学前教育幼儿资助</t>
  </si>
  <si>
    <t>A0102</t>
  </si>
  <si>
    <t>城乡义务教育生均公用经费（含提高寄宿制学校等公用经费水平）</t>
  </si>
  <si>
    <t>A0103</t>
  </si>
  <si>
    <t>义务教育阶段特殊教育学校和随班就读残疾学生生均公用经费</t>
  </si>
  <si>
    <t>A0104</t>
  </si>
  <si>
    <t>义务教育免费提供教科书及小学一年级字典</t>
  </si>
  <si>
    <t>A0105</t>
  </si>
  <si>
    <t>家庭经济困难学生生活补助</t>
  </si>
  <si>
    <t>A0106</t>
  </si>
  <si>
    <t>农村义务教育学生营养改善计划</t>
  </si>
  <si>
    <t>A0107</t>
  </si>
  <si>
    <t>普通高中国家助学金</t>
  </si>
  <si>
    <t>A0108</t>
  </si>
  <si>
    <t>普通高中免学杂费</t>
  </si>
  <si>
    <t>A0109</t>
  </si>
  <si>
    <t>中职教育国家助学金</t>
  </si>
  <si>
    <t>A0110</t>
  </si>
  <si>
    <t>中职教育免学费</t>
  </si>
  <si>
    <t>A02</t>
  </si>
  <si>
    <t>（二）文化支出</t>
  </si>
  <si>
    <t>A0201</t>
  </si>
  <si>
    <t>博物馆、纪念馆免费开放和公共美术馆、图书馆、文化馆（站）免费开放</t>
  </si>
  <si>
    <t>A03</t>
  </si>
  <si>
    <t>（三）社会保障支出</t>
  </si>
  <si>
    <t>A0301</t>
  </si>
  <si>
    <t>城乡居民基本养老保险</t>
  </si>
  <si>
    <t>A0302</t>
  </si>
  <si>
    <t>困难群众救助</t>
  </si>
  <si>
    <t>A0303</t>
  </si>
  <si>
    <t>残疾人两项补贴</t>
  </si>
  <si>
    <t>A0304</t>
  </si>
  <si>
    <t>优抚对象抚恤补助（含义务兵家庭优待金）</t>
  </si>
  <si>
    <t>A0305</t>
  </si>
  <si>
    <t>自主退役士兵一次性经济补助</t>
  </si>
  <si>
    <t>A0306</t>
  </si>
  <si>
    <t>财政对机关事业单位养老保险的补助</t>
  </si>
  <si>
    <t>A0307</t>
  </si>
  <si>
    <t>财政对企业职工养老保险的补助</t>
  </si>
  <si>
    <t>A0308</t>
  </si>
  <si>
    <t>老年人福利补贴</t>
  </si>
  <si>
    <t>A0309</t>
  </si>
  <si>
    <t>就业见习补贴</t>
  </si>
  <si>
    <t>A04</t>
  </si>
  <si>
    <t>（四）卫生健康支出</t>
  </si>
  <si>
    <t>A0401</t>
  </si>
  <si>
    <t>城乡居民基本医疗保险</t>
  </si>
  <si>
    <t>A0402</t>
  </si>
  <si>
    <t>基本公共卫生服务</t>
  </si>
  <si>
    <t>A0403</t>
  </si>
  <si>
    <t>计划生育家庭扶助</t>
  </si>
  <si>
    <t>A0404</t>
  </si>
  <si>
    <t>城乡医疗救助</t>
  </si>
  <si>
    <t>A0405</t>
  </si>
  <si>
    <t>疫情防控支出</t>
  </si>
  <si>
    <t>A05</t>
  </si>
  <si>
    <t>（五）村级支出</t>
  </si>
  <si>
    <t>A0501</t>
  </si>
  <si>
    <t>村办公经费补助</t>
  </si>
  <si>
    <t>A0502</t>
  </si>
  <si>
    <t>社区办公经费补助</t>
  </si>
  <si>
    <t>A0503</t>
  </si>
  <si>
    <t>村务监督委员会补贴资金</t>
  </si>
  <si>
    <t>A0504</t>
  </si>
  <si>
    <t>村“两委”干部补贴</t>
  </si>
  <si>
    <t>A0505</t>
  </si>
  <si>
    <t>社区“两委”干部补贴</t>
  </si>
  <si>
    <t>B</t>
  </si>
  <si>
    <t>二、保工资支出</t>
  </si>
  <si>
    <t>C</t>
  </si>
  <si>
    <t>三、保运转支出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</si>
</sst>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#,##0.0_ "/>
  </numFmts>
  <fonts count="3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黑体"/>
      <charset val="134"/>
    </font>
    <font>
      <sz val="12"/>
      <name val="宋体"/>
      <charset val="134"/>
    </font>
    <font>
      <sz val="22"/>
      <name val="方正小标宋简体"/>
      <charset val="134"/>
    </font>
    <font>
      <sz val="11"/>
      <color indexed="8"/>
      <name val="黑体"/>
      <charset val="134"/>
    </font>
    <font>
      <sz val="11"/>
      <name val="黑体"/>
      <charset val="134"/>
    </font>
    <font>
      <sz val="11"/>
      <color indexed="8"/>
      <name val="宋体"/>
      <charset val="134"/>
    </font>
    <font>
      <b/>
      <sz val="11"/>
      <color indexed="8"/>
      <name val="黑体"/>
      <charset val="134"/>
    </font>
    <font>
      <b/>
      <sz val="11"/>
      <name val="黑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/>
  </cellStyleXfs>
  <cellXfs count="4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176" fontId="3" fillId="0" borderId="0" xfId="0" applyNumberFormat="1" applyFont="1" applyFill="1" applyAlignment="1"/>
    <xf numFmtId="176" fontId="3" fillId="0" borderId="0" xfId="0" applyNumberFormat="1" applyFont="1" applyFill="1" applyBorder="1" applyAlignment="1"/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0" fontId="4" fillId="0" borderId="0" xfId="50" applyFont="1" applyFill="1" applyAlignment="1">
      <alignment horizontal="center" vertical="center" wrapText="1"/>
    </xf>
    <xf numFmtId="0" fontId="5" fillId="0" borderId="0" xfId="50" applyFont="1" applyFill="1" applyAlignment="1">
      <alignment horizontal="center" vertical="center" wrapText="1"/>
    </xf>
    <xf numFmtId="0" fontId="5" fillId="0" borderId="0" xfId="50" applyFont="1" applyFill="1" applyAlignment="1">
      <alignment horizontal="center" vertical="center"/>
    </xf>
    <xf numFmtId="176" fontId="6" fillId="0" borderId="0" xfId="49" applyNumberFormat="1" applyFont="1" applyFill="1" applyAlignment="1">
      <alignment horizontal="center" vertical="center" wrapText="1"/>
    </xf>
    <xf numFmtId="0" fontId="7" fillId="0" borderId="0" xfId="50" applyFont="1" applyFill="1" applyBorder="1" applyAlignment="1">
      <alignment horizontal="right" vertical="center" wrapText="1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/>
    <xf numFmtId="0" fontId="8" fillId="0" borderId="1" xfId="50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/>
    </xf>
    <xf numFmtId="176" fontId="9" fillId="0" borderId="1" xfId="49" applyNumberFormat="1" applyFont="1" applyFill="1" applyBorder="1" applyAlignment="1">
      <alignment horizontal="center" vertical="center" wrapText="1"/>
    </xf>
    <xf numFmtId="0" fontId="10" fillId="0" borderId="2" xfId="50" applyFont="1" applyFill="1" applyBorder="1" applyAlignment="1">
      <alignment horizontal="center" vertical="center"/>
    </xf>
    <xf numFmtId="0" fontId="10" fillId="0" borderId="3" xfId="50" applyFont="1" applyFill="1" applyBorder="1" applyAlignment="1">
      <alignment horizontal="center" vertical="center"/>
    </xf>
    <xf numFmtId="176" fontId="11" fillId="0" borderId="1" xfId="49" applyNumberFormat="1" applyFont="1" applyFill="1" applyBorder="1" applyAlignment="1">
      <alignment horizontal="right" vertical="center"/>
    </xf>
    <xf numFmtId="0" fontId="10" fillId="0" borderId="1" xfId="50" applyFont="1" applyFill="1" applyBorder="1" applyAlignment="1">
      <alignment horizontal="center" vertical="center"/>
    </xf>
    <xf numFmtId="0" fontId="10" fillId="0" borderId="1" xfId="5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176" fontId="11" fillId="0" borderId="1" xfId="50" applyNumberFormat="1" applyFont="1" applyFill="1" applyBorder="1" applyAlignment="1">
      <alignment horizontal="right" vertical="center"/>
    </xf>
    <xf numFmtId="0" fontId="13" fillId="0" borderId="1" xfId="0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left" vertical="center" wrapText="1"/>
    </xf>
    <xf numFmtId="176" fontId="14" fillId="0" borderId="1" xfId="50" applyNumberFormat="1" applyFont="1" applyFill="1" applyBorder="1" applyAlignment="1">
      <alignment horizontal="right" vertical="center"/>
    </xf>
    <xf numFmtId="0" fontId="7" fillId="0" borderId="1" xfId="50" applyFont="1" applyFill="1" applyBorder="1" applyAlignment="1">
      <alignment vertical="center" wrapText="1"/>
    </xf>
    <xf numFmtId="0" fontId="14" fillId="0" borderId="1" xfId="50" applyFont="1" applyFill="1" applyBorder="1" applyAlignment="1">
      <alignment vertical="center" wrapText="1"/>
    </xf>
    <xf numFmtId="0" fontId="10" fillId="0" borderId="1" xfId="50" applyFont="1" applyFill="1" applyBorder="1" applyAlignment="1">
      <alignment horizontal="left" vertical="center" wrapText="1"/>
    </xf>
    <xf numFmtId="177" fontId="14" fillId="0" borderId="0" xfId="50" applyNumberFormat="1" applyFont="1" applyFill="1" applyBorder="1" applyAlignment="1">
      <alignment horizontal="right" vertical="center"/>
    </xf>
    <xf numFmtId="0" fontId="14" fillId="0" borderId="0" xfId="0" applyFont="1" applyFill="1" applyBorder="1" applyAlignment="1">
      <alignment horizontal="left" vertical="center"/>
    </xf>
    <xf numFmtId="0" fontId="7" fillId="0" borderId="1" xfId="50" applyFont="1" applyFill="1" applyBorder="1" applyAlignment="1" applyProtection="1">
      <alignment vertical="center" wrapText="1"/>
      <protection locked="0"/>
    </xf>
    <xf numFmtId="0" fontId="14" fillId="0" borderId="1" xfId="50" applyFont="1" applyFill="1" applyBorder="1" applyAlignment="1">
      <alignment horizontal="left" vertical="center" wrapText="1"/>
    </xf>
    <xf numFmtId="0" fontId="14" fillId="0" borderId="1" xfId="5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50" applyFont="1" applyFill="1" applyBorder="1" applyAlignment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07年保工资、保运转最低支出标准" xfId="49"/>
    <cellStyle name="常规 7" xfId="50"/>
    <cellStyle name="Normal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P43"/>
  <sheetViews>
    <sheetView tabSelected="1" view="pageBreakPreview" zoomScaleNormal="100" workbookViewId="0">
      <selection activeCell="E5" sqref="E5"/>
    </sheetView>
  </sheetViews>
  <sheetFormatPr defaultColWidth="9" defaultRowHeight="13.5"/>
  <cols>
    <col min="1" max="1" width="13.375" customWidth="1"/>
    <col min="2" max="2" width="46.25" style="1" customWidth="1"/>
    <col min="3" max="4" width="17.75" style="2" customWidth="1"/>
    <col min="5" max="5" width="17.25" style="2" customWidth="1"/>
    <col min="6" max="6" width="9.89166666666667" style="3" customWidth="1"/>
    <col min="7" max="7" width="14.3333333333333" style="4"/>
    <col min="8" max="8" width="9" style="1"/>
    <col min="9" max="9" width="12.625" style="1"/>
    <col min="10" max="10" width="13.75" style="1"/>
    <col min="11" max="16373" width="9" style="1"/>
  </cols>
  <sheetData>
    <row r="1" s="1" customFormat="1" ht="20.1" customHeight="1" spans="1:250">
      <c r="A1" s="5" t="s">
        <v>0</v>
      </c>
      <c r="B1" s="6"/>
      <c r="C1" s="7"/>
      <c r="D1" s="7"/>
      <c r="E1" s="8"/>
      <c r="F1" s="9"/>
      <c r="G1" s="10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</row>
    <row r="2" s="1" customFormat="1" ht="36" customHeight="1" spans="1:250">
      <c r="A2" s="11" t="s">
        <v>1</v>
      </c>
      <c r="B2" s="11"/>
      <c r="C2" s="11"/>
      <c r="D2" s="11"/>
      <c r="E2" s="11"/>
      <c r="F2" s="9"/>
      <c r="G2" s="10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</row>
    <row r="3" s="1" customFormat="1" ht="20.1" customHeight="1" spans="1:250">
      <c r="A3" s="12"/>
      <c r="B3" s="13"/>
      <c r="C3" s="14"/>
      <c r="D3" s="14"/>
      <c r="E3" s="15" t="s">
        <v>2</v>
      </c>
      <c r="F3" s="9"/>
      <c r="G3" s="16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</row>
    <row r="4" s="1" customFormat="1" ht="36" customHeight="1" spans="1:250">
      <c r="A4" s="18" t="s">
        <v>3</v>
      </c>
      <c r="B4" s="19" t="s">
        <v>4</v>
      </c>
      <c r="C4" s="20" t="s">
        <v>5</v>
      </c>
      <c r="D4" s="20" t="s">
        <v>6</v>
      </c>
      <c r="E4" s="20" t="s">
        <v>7</v>
      </c>
      <c r="F4" s="9"/>
      <c r="G4" s="10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</row>
    <row r="5" s="1" customFormat="1" ht="30" customHeight="1" spans="1:250">
      <c r="A5" s="21" t="s">
        <v>8</v>
      </c>
      <c r="B5" s="22"/>
      <c r="C5" s="23">
        <f>C6+C42+C43</f>
        <v>505334.739755</v>
      </c>
      <c r="D5" s="23">
        <f>D6+D42+D43</f>
        <v>14646.766902</v>
      </c>
      <c r="E5" s="23">
        <f>E6+E42+E43</f>
        <v>519981.51007</v>
      </c>
      <c r="F5" s="9"/>
      <c r="G5" s="16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  <c r="IO5" s="17"/>
      <c r="IP5" s="17"/>
    </row>
    <row r="6" s="1" customFormat="1" ht="20" customHeight="1" spans="1:250">
      <c r="A6" s="24" t="s">
        <v>9</v>
      </c>
      <c r="B6" s="25" t="s">
        <v>10</v>
      </c>
      <c r="C6" s="23">
        <f>C7+C18+C20+C30+C36</f>
        <v>225734.266555</v>
      </c>
      <c r="D6" s="23">
        <f>D7+D18+D20+D30+D36</f>
        <v>-99.618897999998</v>
      </c>
      <c r="E6" s="23">
        <f>E7+E18+E20+E30+E36</f>
        <v>225634.65107</v>
      </c>
      <c r="F6" s="9"/>
      <c r="G6" s="16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  <c r="IE6" s="17"/>
      <c r="IF6" s="17"/>
      <c r="IG6" s="17"/>
      <c r="IH6" s="17"/>
      <c r="II6" s="17"/>
      <c r="IJ6" s="17"/>
      <c r="IK6" s="17"/>
      <c r="IL6" s="17"/>
      <c r="IM6" s="17"/>
      <c r="IN6" s="17"/>
      <c r="IO6" s="17"/>
      <c r="IP6" s="17"/>
    </row>
    <row r="7" s="1" customFormat="1" ht="20" customHeight="1" spans="1:250">
      <c r="A7" s="26" t="s">
        <v>11</v>
      </c>
      <c r="B7" s="25" t="s">
        <v>12</v>
      </c>
      <c r="C7" s="27">
        <f>SUM(C8:C17)</f>
        <v>19570.8925</v>
      </c>
      <c r="D7" s="27">
        <f>SUM(D8:D17)</f>
        <v>-863.069225</v>
      </c>
      <c r="E7" s="27">
        <f>SUM(E8:E17)</f>
        <v>18707.823275</v>
      </c>
      <c r="F7" s="9"/>
      <c r="G7" s="10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</row>
    <row r="8" s="1" customFormat="1" ht="20" customHeight="1" spans="1:250">
      <c r="A8" s="28" t="s">
        <v>13</v>
      </c>
      <c r="B8" s="29" t="s">
        <v>14</v>
      </c>
      <c r="C8" s="30">
        <v>24</v>
      </c>
      <c r="D8" s="30">
        <f>E8-C8</f>
        <v>-4.35</v>
      </c>
      <c r="E8" s="30">
        <v>19.65</v>
      </c>
      <c r="F8" s="9"/>
      <c r="G8" s="10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</row>
    <row r="9" s="1" customFormat="1" ht="33" customHeight="1" spans="1:250">
      <c r="A9" s="28" t="s">
        <v>15</v>
      </c>
      <c r="B9" s="31" t="s">
        <v>16</v>
      </c>
      <c r="C9" s="30">
        <v>12890</v>
      </c>
      <c r="D9" s="30">
        <f t="shared" ref="D9:D17" si="0">E9-C9</f>
        <v>-298.58</v>
      </c>
      <c r="E9" s="30">
        <v>12591.42</v>
      </c>
      <c r="F9" s="9"/>
      <c r="G9" s="10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</row>
    <row r="10" s="1" customFormat="1" ht="33" customHeight="1" spans="1:250">
      <c r="A10" s="28" t="s">
        <v>17</v>
      </c>
      <c r="B10" s="29" t="s">
        <v>18</v>
      </c>
      <c r="C10" s="30">
        <v>838.95</v>
      </c>
      <c r="D10" s="30">
        <f t="shared" si="0"/>
        <v>-119.635</v>
      </c>
      <c r="E10" s="30">
        <v>719.315</v>
      </c>
      <c r="F10" s="9"/>
      <c r="G10" s="10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</row>
    <row r="11" s="1" customFormat="1" ht="20" customHeight="1" spans="1:250">
      <c r="A11" s="28" t="s">
        <v>19</v>
      </c>
      <c r="B11" s="29" t="s">
        <v>20</v>
      </c>
      <c r="C11" s="30">
        <v>1369.595</v>
      </c>
      <c r="D11" s="30">
        <f t="shared" si="0"/>
        <v>-14.9092000000001</v>
      </c>
      <c r="E11" s="30">
        <v>1354.6858</v>
      </c>
      <c r="F11" s="9"/>
      <c r="G11" s="10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</row>
    <row r="12" s="1" customFormat="1" ht="20" customHeight="1" spans="1:250">
      <c r="A12" s="28" t="s">
        <v>21</v>
      </c>
      <c r="B12" s="29" t="s">
        <v>22</v>
      </c>
      <c r="C12" s="30">
        <v>305.775</v>
      </c>
      <c r="D12" s="30">
        <f t="shared" si="0"/>
        <v>-43.3</v>
      </c>
      <c r="E12" s="30">
        <v>262.475</v>
      </c>
      <c r="F12" s="9"/>
      <c r="G12" s="10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</row>
    <row r="13" s="1" customFormat="1" ht="20" customHeight="1" spans="1:250">
      <c r="A13" s="28" t="s">
        <v>23</v>
      </c>
      <c r="B13" s="29" t="s">
        <v>24</v>
      </c>
      <c r="C13" s="30">
        <v>220</v>
      </c>
      <c r="D13" s="30">
        <f t="shared" si="0"/>
        <v>-220</v>
      </c>
      <c r="E13" s="30">
        <v>0</v>
      </c>
      <c r="F13" s="9"/>
      <c r="G13" s="10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</row>
    <row r="14" s="1" customFormat="1" ht="20" customHeight="1" spans="1:250">
      <c r="A14" s="28" t="s">
        <v>25</v>
      </c>
      <c r="B14" s="32" t="s">
        <v>26</v>
      </c>
      <c r="C14" s="30">
        <v>190</v>
      </c>
      <c r="D14" s="30">
        <f t="shared" si="0"/>
        <v>-62.1</v>
      </c>
      <c r="E14" s="30">
        <v>127.9</v>
      </c>
      <c r="F14" s="9"/>
      <c r="G14" s="10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</row>
    <row r="15" s="1" customFormat="1" ht="20" customHeight="1" spans="1:250">
      <c r="A15" s="28" t="s">
        <v>27</v>
      </c>
      <c r="B15" s="29" t="s">
        <v>28</v>
      </c>
      <c r="C15" s="30">
        <v>57.12</v>
      </c>
      <c r="D15" s="30">
        <f t="shared" si="0"/>
        <v>-12.8175</v>
      </c>
      <c r="E15" s="30">
        <v>44.3025</v>
      </c>
      <c r="F15" s="9"/>
      <c r="G15" s="10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</row>
    <row r="16" s="1" customFormat="1" ht="20" customHeight="1" spans="1:250">
      <c r="A16" s="28" t="s">
        <v>29</v>
      </c>
      <c r="B16" s="29" t="s">
        <v>30</v>
      </c>
      <c r="C16" s="30">
        <v>140.2</v>
      </c>
      <c r="D16" s="30">
        <f t="shared" si="0"/>
        <v>-36.5</v>
      </c>
      <c r="E16" s="30">
        <v>103.7</v>
      </c>
      <c r="F16" s="9"/>
      <c r="G16" s="10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  <c r="IP16" s="9"/>
    </row>
    <row r="17" s="1" customFormat="1" ht="20" customHeight="1" spans="1:250">
      <c r="A17" s="28" t="s">
        <v>31</v>
      </c>
      <c r="B17" s="29" t="s">
        <v>32</v>
      </c>
      <c r="C17" s="30">
        <v>3535.2525</v>
      </c>
      <c r="D17" s="30">
        <f t="shared" si="0"/>
        <v>-50.8775249999999</v>
      </c>
      <c r="E17" s="30">
        <v>3484.374975</v>
      </c>
      <c r="F17" s="9"/>
      <c r="G17" s="10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  <c r="IP17" s="9"/>
    </row>
    <row r="18" s="1" customFormat="1" ht="20" customHeight="1" spans="1:250">
      <c r="A18" s="26" t="s">
        <v>33</v>
      </c>
      <c r="B18" s="33" t="s">
        <v>34</v>
      </c>
      <c r="C18" s="27">
        <v>465.225</v>
      </c>
      <c r="D18" s="27">
        <f>SUM(D19)</f>
        <v>0</v>
      </c>
      <c r="E18" s="27">
        <v>465.228413</v>
      </c>
      <c r="F18" s="9"/>
      <c r="G18" s="10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  <c r="IP18" s="9"/>
    </row>
    <row r="19" s="1" customFormat="1" ht="33" customHeight="1" spans="1:250">
      <c r="A19" s="28" t="s">
        <v>35</v>
      </c>
      <c r="B19" s="29" t="s">
        <v>36</v>
      </c>
      <c r="C19" s="30">
        <v>465.225</v>
      </c>
      <c r="D19" s="30">
        <f t="shared" ref="D19:D29" si="1">E19-C19</f>
        <v>0</v>
      </c>
      <c r="E19" s="30">
        <v>465.225</v>
      </c>
      <c r="F19" s="9"/>
      <c r="G19" s="10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  <c r="IP19" s="9"/>
    </row>
    <row r="20" s="1" customFormat="1" ht="20" customHeight="1" spans="1:250">
      <c r="A20" s="26" t="s">
        <v>37</v>
      </c>
      <c r="B20" s="25" t="s">
        <v>38</v>
      </c>
      <c r="C20" s="27">
        <f>SUM(C21:C29)</f>
        <v>127240.535155</v>
      </c>
      <c r="D20" s="27">
        <f>SUM(D21:D29)</f>
        <v>799.086704000003</v>
      </c>
      <c r="E20" s="27">
        <f>SUM(E21:E29)</f>
        <v>128039.621859</v>
      </c>
      <c r="F20" s="9"/>
      <c r="G20" s="10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  <c r="IN20" s="9"/>
      <c r="IO20" s="9"/>
      <c r="IP20" s="9"/>
    </row>
    <row r="21" s="1" customFormat="1" ht="20" customHeight="1" spans="1:250">
      <c r="A21" s="28" t="s">
        <v>39</v>
      </c>
      <c r="B21" s="29" t="s">
        <v>40</v>
      </c>
      <c r="C21" s="30">
        <v>43320.756</v>
      </c>
      <c r="D21" s="30">
        <f t="shared" si="1"/>
        <v>0</v>
      </c>
      <c r="E21" s="30">
        <v>43320.756</v>
      </c>
      <c r="F21" s="34"/>
      <c r="G21" s="35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  <c r="IP21" s="9"/>
    </row>
    <row r="22" s="1" customFormat="1" ht="20" customHeight="1" spans="1:250">
      <c r="A22" s="28" t="s">
        <v>41</v>
      </c>
      <c r="B22" s="36" t="s">
        <v>42</v>
      </c>
      <c r="C22" s="30">
        <v>14903.6589</v>
      </c>
      <c r="D22" s="30">
        <f t="shared" si="1"/>
        <v>681.289456</v>
      </c>
      <c r="E22" s="30">
        <v>15584.948356</v>
      </c>
      <c r="F22" s="9"/>
      <c r="G22" s="35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  <c r="IN22" s="9"/>
      <c r="IO22" s="9"/>
      <c r="IP22" s="9"/>
    </row>
    <row r="23" s="1" customFormat="1" ht="20" customHeight="1" spans="1:250">
      <c r="A23" s="28" t="s">
        <v>43</v>
      </c>
      <c r="B23" s="37" t="s">
        <v>44</v>
      </c>
      <c r="C23" s="30">
        <v>4588.7426</v>
      </c>
      <c r="D23" s="30">
        <f t="shared" si="1"/>
        <v>270.915400000001</v>
      </c>
      <c r="E23" s="30">
        <v>4859.658</v>
      </c>
      <c r="F23" s="9"/>
      <c r="G23" s="35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  <c r="IN23" s="9"/>
      <c r="IO23" s="9"/>
      <c r="IP23" s="9"/>
    </row>
    <row r="24" s="1" customFormat="1" ht="20" customHeight="1" spans="1:250">
      <c r="A24" s="28" t="s">
        <v>45</v>
      </c>
      <c r="B24" s="37" t="s">
        <v>46</v>
      </c>
      <c r="C24" s="30">
        <v>7394.365655</v>
      </c>
      <c r="D24" s="30">
        <f t="shared" si="1"/>
        <v>-180.687951</v>
      </c>
      <c r="E24" s="30">
        <v>7213.677704</v>
      </c>
      <c r="F24" s="9"/>
      <c r="G24" s="35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  <c r="IN24" s="9"/>
      <c r="IO24" s="9"/>
      <c r="IP24" s="9"/>
    </row>
    <row r="25" s="1" customFormat="1" ht="20" customHeight="1" spans="1:250">
      <c r="A25" s="28" t="s">
        <v>47</v>
      </c>
      <c r="B25" s="37" t="s">
        <v>48</v>
      </c>
      <c r="C25" s="30">
        <v>2198</v>
      </c>
      <c r="D25" s="30">
        <f t="shared" si="1"/>
        <v>9.72431899999992</v>
      </c>
      <c r="E25" s="30">
        <v>2207.724319</v>
      </c>
      <c r="F25" s="9"/>
      <c r="G25" s="35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  <c r="IN25" s="9"/>
      <c r="IO25" s="9"/>
      <c r="IP25" s="9"/>
    </row>
    <row r="26" s="1" customFormat="1" ht="20" customHeight="1" spans="1:250">
      <c r="A26" s="28" t="s">
        <v>49</v>
      </c>
      <c r="B26" s="37" t="s">
        <v>50</v>
      </c>
      <c r="C26" s="30">
        <v>53500</v>
      </c>
      <c r="D26" s="30">
        <f t="shared" si="1"/>
        <v>-0.00151999999798136</v>
      </c>
      <c r="E26" s="30">
        <v>53499.99848</v>
      </c>
      <c r="F26" s="34"/>
      <c r="G26" s="35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  <c r="IN26" s="9"/>
      <c r="IO26" s="9"/>
      <c r="IP26" s="9"/>
    </row>
    <row r="27" s="1" customFormat="1" ht="20" customHeight="1" spans="1:250">
      <c r="A27" s="28" t="s">
        <v>51</v>
      </c>
      <c r="B27" s="32" t="s">
        <v>52</v>
      </c>
      <c r="C27" s="30">
        <v>0</v>
      </c>
      <c r="D27" s="30">
        <f t="shared" si="1"/>
        <v>0</v>
      </c>
      <c r="E27" s="30">
        <v>0</v>
      </c>
      <c r="F27" s="9"/>
      <c r="G27" s="35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  <c r="IL27" s="9"/>
      <c r="IM27" s="9"/>
      <c r="IN27" s="9"/>
      <c r="IO27" s="9"/>
      <c r="IP27" s="9"/>
    </row>
    <row r="28" s="1" customFormat="1" ht="20" customHeight="1" spans="1:250">
      <c r="A28" s="28" t="s">
        <v>53</v>
      </c>
      <c r="B28" s="32" t="s">
        <v>54</v>
      </c>
      <c r="C28" s="30">
        <v>1314.372</v>
      </c>
      <c r="D28" s="30">
        <f t="shared" si="1"/>
        <v>33.4869999999999</v>
      </c>
      <c r="E28" s="30">
        <v>1347.859</v>
      </c>
      <c r="F28" s="9"/>
      <c r="G28" s="35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  <c r="IL28" s="9"/>
      <c r="IM28" s="9"/>
      <c r="IN28" s="9"/>
      <c r="IO28" s="9"/>
      <c r="IP28" s="9"/>
    </row>
    <row r="29" s="1" customFormat="1" ht="20" customHeight="1" spans="1:250">
      <c r="A29" s="28" t="s">
        <v>55</v>
      </c>
      <c r="B29" s="37" t="s">
        <v>56</v>
      </c>
      <c r="C29" s="30">
        <v>20.64</v>
      </c>
      <c r="D29" s="30">
        <f t="shared" si="1"/>
        <v>-15.64</v>
      </c>
      <c r="E29" s="30">
        <v>5</v>
      </c>
      <c r="F29" s="9"/>
      <c r="G29" s="35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9"/>
      <c r="HE29" s="9"/>
      <c r="HF29" s="9"/>
      <c r="HG29" s="9"/>
      <c r="HH29" s="9"/>
      <c r="HI29" s="9"/>
      <c r="HJ29" s="9"/>
      <c r="HK29" s="9"/>
      <c r="HL29" s="9"/>
      <c r="HM29" s="9"/>
      <c r="HN29" s="9"/>
      <c r="HO29" s="9"/>
      <c r="HP29" s="9"/>
      <c r="HQ29" s="9"/>
      <c r="HR29" s="9"/>
      <c r="HS29" s="9"/>
      <c r="HT29" s="9"/>
      <c r="HU29" s="9"/>
      <c r="HV29" s="9"/>
      <c r="HW29" s="9"/>
      <c r="HX29" s="9"/>
      <c r="HY29" s="9"/>
      <c r="HZ29" s="9"/>
      <c r="IA29" s="9"/>
      <c r="IB29" s="9"/>
      <c r="IC29" s="9"/>
      <c r="ID29" s="9"/>
      <c r="IE29" s="9"/>
      <c r="IF29" s="9"/>
      <c r="IG29" s="9"/>
      <c r="IH29" s="9"/>
      <c r="II29" s="9"/>
      <c r="IJ29" s="9"/>
      <c r="IK29" s="9"/>
      <c r="IL29" s="9"/>
      <c r="IM29" s="9"/>
      <c r="IN29" s="9"/>
      <c r="IO29" s="9"/>
      <c r="IP29" s="9"/>
    </row>
    <row r="30" s="1" customFormat="1" ht="20" customHeight="1" spans="1:250">
      <c r="A30" s="26" t="s">
        <v>57</v>
      </c>
      <c r="B30" s="25" t="s">
        <v>58</v>
      </c>
      <c r="C30" s="27">
        <f>SUM(C31:C35)</f>
        <v>65326.2639</v>
      </c>
      <c r="D30" s="27">
        <f>SUM(D31:D35)</f>
        <v>-378.857943000001</v>
      </c>
      <c r="E30" s="27">
        <f>SUM(E31:E35)</f>
        <v>64947.405957</v>
      </c>
      <c r="F30" s="9"/>
      <c r="G30" s="35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  <c r="IM30" s="9"/>
      <c r="IN30" s="9"/>
      <c r="IO30" s="9"/>
      <c r="IP30" s="9"/>
    </row>
    <row r="31" s="1" customFormat="1" ht="20" customHeight="1" spans="1:250">
      <c r="A31" s="28" t="s">
        <v>59</v>
      </c>
      <c r="B31" s="38" t="s">
        <v>60</v>
      </c>
      <c r="C31" s="30">
        <v>42489.39</v>
      </c>
      <c r="D31" s="30">
        <f t="shared" ref="D31:D35" si="2">E31-C31</f>
        <v>-2428.94</v>
      </c>
      <c r="E31" s="30">
        <v>40060.45</v>
      </c>
      <c r="F31" s="34"/>
      <c r="G31" s="35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  <c r="IN31" s="9"/>
      <c r="IO31" s="9"/>
      <c r="IP31" s="9"/>
    </row>
    <row r="32" s="1" customFormat="1" ht="20" customHeight="1" spans="1:250">
      <c r="A32" s="28" t="s">
        <v>61</v>
      </c>
      <c r="B32" s="38" t="s">
        <v>62</v>
      </c>
      <c r="C32" s="30">
        <v>8717.7982</v>
      </c>
      <c r="D32" s="30">
        <f t="shared" si="2"/>
        <v>-148.912499999999</v>
      </c>
      <c r="E32" s="30">
        <v>8568.8857</v>
      </c>
      <c r="F32" s="9"/>
      <c r="G32" s="35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  <c r="IL32" s="9"/>
      <c r="IM32" s="9"/>
      <c r="IN32" s="9"/>
      <c r="IO32" s="9"/>
      <c r="IP32" s="9"/>
    </row>
    <row r="33" s="1" customFormat="1" ht="20" customHeight="1" spans="1:250">
      <c r="A33" s="28" t="s">
        <v>63</v>
      </c>
      <c r="B33" s="38" t="s">
        <v>64</v>
      </c>
      <c r="C33" s="30">
        <v>8169.504</v>
      </c>
      <c r="D33" s="30">
        <f t="shared" si="2"/>
        <v>-245.64552</v>
      </c>
      <c r="E33" s="30">
        <v>7923.85848</v>
      </c>
      <c r="F33" s="9"/>
      <c r="G33" s="35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/>
      <c r="FY33" s="9"/>
      <c r="FZ33" s="9"/>
      <c r="GA33" s="9"/>
      <c r="GB33" s="9"/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9"/>
      <c r="HG33" s="9"/>
      <c r="HH33" s="9"/>
      <c r="HI33" s="9"/>
      <c r="HJ33" s="9"/>
      <c r="HK33" s="9"/>
      <c r="HL33" s="9"/>
      <c r="HM33" s="9"/>
      <c r="HN33" s="9"/>
      <c r="HO33" s="9"/>
      <c r="HP33" s="9"/>
      <c r="HQ33" s="9"/>
      <c r="HR33" s="9"/>
      <c r="HS33" s="9"/>
      <c r="HT33" s="9"/>
      <c r="HU33" s="9"/>
      <c r="HV33" s="9"/>
      <c r="HW33" s="9"/>
      <c r="HX33" s="9"/>
      <c r="HY33" s="9"/>
      <c r="HZ33" s="9"/>
      <c r="IA33" s="9"/>
      <c r="IB33" s="9"/>
      <c r="IC33" s="9"/>
      <c r="ID33" s="9"/>
      <c r="IE33" s="9"/>
      <c r="IF33" s="9"/>
      <c r="IG33" s="9"/>
      <c r="IH33" s="9"/>
      <c r="II33" s="9"/>
      <c r="IJ33" s="9"/>
      <c r="IK33" s="9"/>
      <c r="IL33" s="9"/>
      <c r="IM33" s="9"/>
      <c r="IN33" s="9"/>
      <c r="IO33" s="9"/>
      <c r="IP33" s="9"/>
    </row>
    <row r="34" s="1" customFormat="1" ht="20" customHeight="1" spans="1:250">
      <c r="A34" s="28" t="s">
        <v>65</v>
      </c>
      <c r="B34" s="38" t="s">
        <v>66</v>
      </c>
      <c r="C34" s="30">
        <v>3949.5717</v>
      </c>
      <c r="D34" s="30">
        <f t="shared" si="2"/>
        <v>511.240077</v>
      </c>
      <c r="E34" s="30">
        <v>4460.811777</v>
      </c>
      <c r="F34" s="34"/>
      <c r="G34" s="35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</row>
    <row r="35" s="1" customFormat="1" ht="20" customHeight="1" spans="1:250">
      <c r="A35" s="28" t="s">
        <v>67</v>
      </c>
      <c r="B35" s="38" t="s">
        <v>68</v>
      </c>
      <c r="C35" s="30">
        <v>2000</v>
      </c>
      <c r="D35" s="30">
        <f>1650+283.4</f>
        <v>1933.4</v>
      </c>
      <c r="E35" s="30">
        <f>C35+D35</f>
        <v>3933.4</v>
      </c>
      <c r="F35" s="34"/>
      <c r="G35" s="35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9"/>
      <c r="HG35" s="9"/>
      <c r="HH35" s="9"/>
      <c r="HI35" s="9"/>
      <c r="HJ35" s="9"/>
      <c r="HK35" s="9"/>
      <c r="HL35" s="9"/>
      <c r="HM35" s="9"/>
      <c r="HN35" s="9"/>
      <c r="HO35" s="9"/>
      <c r="HP35" s="9"/>
      <c r="HQ35" s="9"/>
      <c r="HR35" s="9"/>
      <c r="HS35" s="9"/>
      <c r="HT35" s="9"/>
      <c r="HU35" s="9"/>
      <c r="HV35" s="9"/>
      <c r="HW35" s="9"/>
      <c r="HX35" s="9"/>
      <c r="HY35" s="9"/>
      <c r="HZ35" s="9"/>
      <c r="IA35" s="9"/>
      <c r="IB35" s="9"/>
      <c r="IC35" s="9"/>
      <c r="ID35" s="9"/>
      <c r="IE35" s="9"/>
      <c r="IF35" s="9"/>
      <c r="IG35" s="9"/>
      <c r="IH35" s="9"/>
      <c r="II35" s="9"/>
      <c r="IJ35" s="9"/>
      <c r="IK35" s="9"/>
      <c r="IL35" s="9"/>
      <c r="IM35" s="9"/>
      <c r="IN35" s="9"/>
      <c r="IO35" s="9"/>
      <c r="IP35" s="9"/>
    </row>
    <row r="36" s="1" customFormat="1" ht="20" customHeight="1" spans="1:250">
      <c r="A36" s="39" t="s">
        <v>69</v>
      </c>
      <c r="B36" s="40" t="s">
        <v>70</v>
      </c>
      <c r="C36" s="27">
        <f>SUM(C37:C41)</f>
        <v>13131.35</v>
      </c>
      <c r="D36" s="27">
        <f>SUM(D37:D41)</f>
        <v>343.221566</v>
      </c>
      <c r="E36" s="27">
        <f>SUM(E37:E41)</f>
        <v>13474.571566</v>
      </c>
      <c r="F36" s="9"/>
      <c r="G36" s="35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9"/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  <c r="IG36" s="9"/>
      <c r="IH36" s="9"/>
      <c r="II36" s="9"/>
      <c r="IJ36" s="9"/>
      <c r="IK36" s="9"/>
      <c r="IL36" s="9"/>
      <c r="IM36" s="9"/>
      <c r="IN36" s="9"/>
      <c r="IO36" s="9"/>
      <c r="IP36" s="9"/>
    </row>
    <row r="37" s="1" customFormat="1" ht="20" customHeight="1" spans="1:250">
      <c r="A37" s="28" t="s">
        <v>71</v>
      </c>
      <c r="B37" s="38" t="s">
        <v>72</v>
      </c>
      <c r="C37" s="30">
        <v>2770</v>
      </c>
      <c r="D37" s="30">
        <f t="shared" ref="D37:D42" si="3">E37-C37</f>
        <v>-19.9996000000001</v>
      </c>
      <c r="E37" s="30">
        <v>2750.0004</v>
      </c>
      <c r="F37" s="9"/>
      <c r="G37" s="10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  <c r="FX37" s="9"/>
      <c r="FY37" s="9"/>
      <c r="FZ37" s="9"/>
      <c r="GA37" s="9"/>
      <c r="GB37" s="9"/>
      <c r="GC37" s="9"/>
      <c r="GD37" s="9"/>
      <c r="GE37" s="9"/>
      <c r="GF37" s="9"/>
      <c r="GG37" s="9"/>
      <c r="GH37" s="9"/>
      <c r="GI37" s="9"/>
      <c r="GJ37" s="9"/>
      <c r="GK37" s="9"/>
      <c r="GL37" s="9"/>
      <c r="GM37" s="9"/>
      <c r="GN37" s="9"/>
      <c r="GO37" s="9"/>
      <c r="GP37" s="9"/>
      <c r="GQ37" s="9"/>
      <c r="GR37" s="9"/>
      <c r="GS37" s="9"/>
      <c r="GT37" s="9"/>
      <c r="GU37" s="9"/>
      <c r="GV37" s="9"/>
      <c r="GW37" s="9"/>
      <c r="GX37" s="9"/>
      <c r="GY37" s="9"/>
      <c r="GZ37" s="9"/>
      <c r="HA37" s="9"/>
      <c r="HB37" s="9"/>
      <c r="HC37" s="9"/>
      <c r="HD37" s="9"/>
      <c r="HE37" s="9"/>
      <c r="HF37" s="9"/>
      <c r="HG37" s="9"/>
      <c r="HH37" s="9"/>
      <c r="HI37" s="9"/>
      <c r="HJ37" s="9"/>
      <c r="HK37" s="9"/>
      <c r="HL37" s="9"/>
      <c r="HM37" s="9"/>
      <c r="HN37" s="9"/>
      <c r="HO37" s="9"/>
      <c r="HP37" s="9"/>
      <c r="HQ37" s="9"/>
      <c r="HR37" s="9"/>
      <c r="HS37" s="9"/>
      <c r="HT37" s="9"/>
      <c r="HU37" s="9"/>
      <c r="HV37" s="9"/>
      <c r="HW37" s="9"/>
      <c r="HX37" s="9"/>
      <c r="HY37" s="9"/>
      <c r="HZ37" s="9"/>
      <c r="IA37" s="9"/>
      <c r="IB37" s="9"/>
      <c r="IC37" s="9"/>
      <c r="ID37" s="9"/>
      <c r="IE37" s="9"/>
      <c r="IF37" s="9"/>
      <c r="IG37" s="9"/>
      <c r="IH37" s="9"/>
      <c r="II37" s="9"/>
      <c r="IJ37" s="9"/>
      <c r="IK37" s="9"/>
      <c r="IL37" s="9"/>
      <c r="IM37" s="9"/>
      <c r="IN37" s="9"/>
      <c r="IO37" s="9"/>
      <c r="IP37" s="9"/>
    </row>
    <row r="38" s="1" customFormat="1" ht="20" customHeight="1" spans="1:250">
      <c r="A38" s="28" t="s">
        <v>73</v>
      </c>
      <c r="B38" s="38" t="s">
        <v>74</v>
      </c>
      <c r="C38" s="30">
        <v>400</v>
      </c>
      <c r="D38" s="30">
        <f t="shared" si="3"/>
        <v>19.9996</v>
      </c>
      <c r="E38" s="30">
        <v>419.9996</v>
      </c>
      <c r="F38" s="9"/>
      <c r="G38" s="10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  <c r="IM38" s="9"/>
      <c r="IN38" s="9"/>
      <c r="IO38" s="9"/>
      <c r="IP38" s="9"/>
    </row>
    <row r="39" s="1" customFormat="1" ht="20" customHeight="1" spans="1:250">
      <c r="A39" s="28" t="s">
        <v>75</v>
      </c>
      <c r="B39" s="38" t="s">
        <v>76</v>
      </c>
      <c r="C39" s="30">
        <v>977.55</v>
      </c>
      <c r="D39" s="30">
        <f t="shared" si="3"/>
        <v>-16.4499999999999</v>
      </c>
      <c r="E39" s="30">
        <v>961.1</v>
      </c>
      <c r="F39" s="9"/>
      <c r="G39" s="10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  <c r="II39" s="9"/>
      <c r="IJ39" s="9"/>
      <c r="IK39" s="9"/>
      <c r="IL39" s="9"/>
      <c r="IM39" s="9"/>
      <c r="IN39" s="9"/>
      <c r="IO39" s="9"/>
      <c r="IP39" s="9"/>
    </row>
    <row r="40" s="1" customFormat="1" ht="20" customHeight="1" spans="1:250">
      <c r="A40" s="28" t="s">
        <v>77</v>
      </c>
      <c r="B40" s="38" t="s">
        <v>78</v>
      </c>
      <c r="C40" s="30">
        <v>8143.8</v>
      </c>
      <c r="D40" s="30">
        <f t="shared" si="3"/>
        <v>-37.5211939999999</v>
      </c>
      <c r="E40" s="30">
        <v>8106.278806</v>
      </c>
      <c r="F40" s="9"/>
      <c r="G40" s="10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</row>
    <row r="41" s="1" customFormat="1" ht="20" customHeight="1" spans="1:250">
      <c r="A41" s="28" t="s">
        <v>79</v>
      </c>
      <c r="B41" s="38" t="s">
        <v>80</v>
      </c>
      <c r="C41" s="30">
        <v>840</v>
      </c>
      <c r="D41" s="30">
        <f t="shared" si="3"/>
        <v>397.19276</v>
      </c>
      <c r="E41" s="30">
        <v>1237.19276</v>
      </c>
      <c r="F41" s="9"/>
      <c r="G41" s="10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</row>
    <row r="42" ht="20" customHeight="1" spans="1:5">
      <c r="A42" s="39" t="s">
        <v>81</v>
      </c>
      <c r="B42" s="40" t="s">
        <v>82</v>
      </c>
      <c r="C42" s="27">
        <v>273963.6142</v>
      </c>
      <c r="D42" s="27">
        <f t="shared" si="3"/>
        <v>14746.3858</v>
      </c>
      <c r="E42" s="27">
        <v>288710</v>
      </c>
    </row>
    <row r="43" ht="20" customHeight="1" spans="1:5">
      <c r="A43" s="39" t="s">
        <v>83</v>
      </c>
      <c r="B43" s="40" t="s">
        <v>84</v>
      </c>
      <c r="C43" s="27">
        <v>5636.859</v>
      </c>
      <c r="D43" s="27">
        <v>0</v>
      </c>
      <c r="E43" s="27">
        <v>5636.859</v>
      </c>
    </row>
  </sheetData>
  <autoFilter ref="A4:IP43">
    <extLst/>
  </autoFilter>
  <mergeCells count="2">
    <mergeCell ref="A2:E2"/>
    <mergeCell ref="A5:B5"/>
  </mergeCells>
  <printOptions horizontalCentered="1"/>
  <pageMargins left="0.393055555555556" right="0.393055555555556" top="0.629861111111111" bottom="0.629861111111111" header="0.196527777777778" footer="0.196527777777778"/>
  <pageSetup paperSize="9" scale="76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2023-11-17T03:28:00Z</dcterms:created>
  <dcterms:modified xsi:type="dcterms:W3CDTF">2024-12-17T03:36:00Z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E082550D423647738DE8F79B8917C567</vt:lpwstr>
  </property>
  <property fmtid="{D5CDD505-2E9C-101B-9397-08002B2CF9AE}" pid="3" name="KSOProductBuildVer">
    <vt:lpwstr>2052-12.1.0.15990</vt:lpwstr>
  </property>
</Properties>
</file>